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elaRosa\Desktop\Programas Municipio\"/>
    </mc:Choice>
  </mc:AlternateContent>
  <bookViews>
    <workbookView xWindow="0" yWindow="0" windowWidth="23040" windowHeight="9405"/>
  </bookViews>
  <sheets>
    <sheet name="Hoja3" sheetId="3" r:id="rId1"/>
  </sheets>
  <definedNames>
    <definedName name="_xlnm._FilterDatabase" localSheetId="0" hidden="1">Hoja3!$A$5:$O$71</definedName>
    <definedName name="_xlnm.Print_Area" localSheetId="0">Hoja3!$A$1:$R$71</definedName>
    <definedName name="_xlnm.Print_Titles" localSheetId="0">Hoja3!$1:$5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F62" i="3"/>
  <c r="E62" i="3"/>
  <c r="C62" i="3"/>
  <c r="F43" i="3"/>
  <c r="E43" i="3"/>
  <c r="C43" i="3"/>
  <c r="F36" i="3"/>
  <c r="E36" i="3"/>
  <c r="C36" i="3"/>
  <c r="F29" i="3"/>
  <c r="E29" i="3"/>
  <c r="C29" i="3"/>
  <c r="F22" i="3"/>
  <c r="E22" i="3"/>
  <c r="C22" i="3"/>
  <c r="F8" i="3"/>
  <c r="E8" i="3"/>
  <c r="C8" i="3"/>
  <c r="F52" i="3"/>
  <c r="E52" i="3"/>
  <c r="C52" i="3"/>
  <c r="F18" i="3" l="1"/>
  <c r="E18" i="3"/>
  <c r="C18" i="3"/>
  <c r="F7" i="3" l="1"/>
  <c r="E7" i="3"/>
  <c r="F35" i="3"/>
  <c r="E35" i="3"/>
  <c r="S6" i="3" l="1"/>
  <c r="G6" i="3"/>
  <c r="H6" i="3"/>
  <c r="I6" i="3"/>
  <c r="J6" i="3"/>
  <c r="K6" i="3"/>
  <c r="L6" i="3"/>
  <c r="M6" i="3"/>
  <c r="N6" i="3"/>
  <c r="O6" i="3"/>
  <c r="P6" i="3"/>
  <c r="Q6" i="3"/>
  <c r="R6" i="3"/>
  <c r="H5" i="3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C7" i="3" l="1"/>
  <c r="C35" i="3" l="1"/>
</calcChain>
</file>

<file path=xl/sharedStrings.xml><?xml version="1.0" encoding="utf-8"?>
<sst xmlns="http://schemas.openxmlformats.org/spreadsheetml/2006/main" count="171" uniqueCount="151">
  <si>
    <t>Luminarias x Paquete</t>
  </si>
  <si>
    <t>Nombre de tarea</t>
  </si>
  <si>
    <t xml:space="preserve">            Paquete 238 - Calz Las Palmas (17 Un)</t>
  </si>
  <si>
    <t xml:space="preserve">            Paquete 244 - Calz Amazonas (18 Un)</t>
  </si>
  <si>
    <t xml:space="preserve">            Paquete 210 - Salvador Creel (46 Un)</t>
  </si>
  <si>
    <t xml:space="preserve">            Paquete 239 - Calz Ealy Ortiz (69 Un)</t>
  </si>
  <si>
    <t xml:space="preserve">            Paquete 236 - Calz Ramon Mendez (86 Un)</t>
  </si>
  <si>
    <t xml:space="preserve">            Paquete 188 - Blvrd. Centenario (102 Un)</t>
  </si>
  <si>
    <t xml:space="preserve">            Paquete 215 - Blvd Mexico Latino (55 Un)</t>
  </si>
  <si>
    <t xml:space="preserve">            Paquete 224 - Calz Mexico Aviacion (69 Un)</t>
  </si>
  <si>
    <t xml:space="preserve">            Paquete 393 - Parque Industrial Americas (82 Un)</t>
  </si>
  <si>
    <t xml:space="preserve">            Paquete 232 - Av Pte Carranza (149 Un)</t>
  </si>
  <si>
    <t xml:space="preserve">            Paquete 225 - Av Allende (179 Un)</t>
  </si>
  <si>
    <t xml:space="preserve">            Paquete 196 - Constitucion (267 Un)</t>
  </si>
  <si>
    <t xml:space="preserve">            Paquete 200-A - Revolucion (297 Un)</t>
  </si>
  <si>
    <t xml:space="preserve">            Paquete 202 - Paseo De La Rosita (72 Un)</t>
  </si>
  <si>
    <t xml:space="preserve">            Paquete 203 - Saltillo 400 (149 Un)</t>
  </si>
  <si>
    <t xml:space="preserve">            Paquete 206 - Rodriguez Triana (324 Un)</t>
  </si>
  <si>
    <t xml:space="preserve">            Paquete 207 - Diagonal De Las Fuentes (337 Un)</t>
  </si>
  <si>
    <t xml:space="preserve">            Paquete 127 - Fraccionamientio Los Lagos (112 Un)</t>
  </si>
  <si>
    <t xml:space="preserve">            Paquete 64 - Fracc. La Paz (113 Un)</t>
  </si>
  <si>
    <t xml:space="preserve">            Paquete 110 - Los Laureles (203 Un)</t>
  </si>
  <si>
    <t xml:space="preserve">            Paquete 109 - Viñedos (294 Un)</t>
  </si>
  <si>
    <t xml:space="preserve">            Paquete 125 - Residencial Senderos 2 (317 Un)</t>
  </si>
  <si>
    <t xml:space="preserve">            Paquete 391 - Santa Sofia (141 Un)</t>
  </si>
  <si>
    <t xml:space="preserve">            Paquete 95 - Villas Del Sol (204 Un)</t>
  </si>
  <si>
    <t xml:space="preserve">            Paquete 78 - Quintas Del Nazas (214 Un)</t>
  </si>
  <si>
    <t xml:space="preserve">            Paquete 92 - Villas Universidad Oriente (245 Un)</t>
  </si>
  <si>
    <t xml:space="preserve">            Paquete 73 - Pequeño parque Industrial (4Un) Horizonte (29 Un)</t>
  </si>
  <si>
    <t xml:space="preserve">            Paquete 165 - Ferropuerto (264 Un)</t>
  </si>
  <si>
    <t xml:space="preserve">            Paquete 67-A - Segunda De Cobian (382 Un)</t>
  </si>
  <si>
    <t xml:space="preserve">            Paquete 278 - Se 11: Av. Muzquiz Y C. C (21 Un)</t>
  </si>
  <si>
    <t xml:space="preserve">            Paquete 272 - Se 5: C. Ramos Arizpe Entre Av. Juarez Y Av. Hidalgo (29 Un)</t>
  </si>
  <si>
    <t xml:space="preserve">            Paquete 274 - Se 7: C. Rodriguez Entre Av. Juarez Y Av. Hidalgo (23 Un)</t>
  </si>
  <si>
    <t xml:space="preserve">            Paquete 275 - Se 8: C. Blanco Y Av. Juarez (40 Un)</t>
  </si>
  <si>
    <t xml:space="preserve">            Paquete 268 - Se 1: C. J. A. De La Fuente Y Av. Matamoros (56 Un)</t>
  </si>
  <si>
    <t xml:space="preserve">            Paquete 273 - Se 6: C. Zaragoza Entre Av. Juarez Y Av. Hidalgo (40 Un)</t>
  </si>
  <si>
    <t xml:space="preserve">            Paquete 277 - Se 10: Av. Juarez Y C. Javier Mina (86 Un)</t>
  </si>
  <si>
    <t xml:space="preserve">            Paquete 276 - Se 9: Av. Hidalgo Y C. Ramon Corona (91 Un)</t>
  </si>
  <si>
    <t xml:space="preserve">            Paquete 308 - Fraccionamiento Industrial Oriente (141 Un)</t>
  </si>
  <si>
    <t xml:space="preserve">            Paquete 219P - Senderos (124 Un)</t>
  </si>
  <si>
    <t xml:space="preserve">            Paquete 241P - Calz Montesori (152 Un)</t>
  </si>
  <si>
    <t xml:space="preserve">            Paquete 237P - Calz. Moctezuma (98 Un)</t>
  </si>
  <si>
    <t xml:space="preserve">            Paquete 247P - Aguila Nacional (20 Un)</t>
  </si>
  <si>
    <t xml:space="preserve">            Paquete 267P - Avila Camacho (65 Un)</t>
  </si>
  <si>
    <t xml:space="preserve">            Paquete 242P - Blvd Fco Sarabia (169 Un)</t>
  </si>
  <si>
    <t xml:space="preserve">            Paquete 124P - Residencial Senderos (135 Un)</t>
  </si>
  <si>
    <t xml:space="preserve">            Paquete 90P - Residencial Villas Universidad (223 Un)</t>
  </si>
  <si>
    <t xml:space="preserve">            Paquete 73P - San Felipe (222 Un)</t>
  </si>
  <si>
    <t xml:space="preserve">            Paquete 143P - Residencial la Rosa (37 Un)</t>
  </si>
  <si>
    <t>Duración</t>
  </si>
  <si>
    <t>Comienzo</t>
  </si>
  <si>
    <t>Fin</t>
  </si>
  <si>
    <t>A</t>
  </si>
  <si>
    <t>A01</t>
  </si>
  <si>
    <t>A010204</t>
  </si>
  <si>
    <t>3 días</t>
  </si>
  <si>
    <t>A010205</t>
  </si>
  <si>
    <t>A010209</t>
  </si>
  <si>
    <t>6 días</t>
  </si>
  <si>
    <t>A010216</t>
  </si>
  <si>
    <t>9 días</t>
  </si>
  <si>
    <t>A010219</t>
  </si>
  <si>
    <t>11 días</t>
  </si>
  <si>
    <t>A010222</t>
  </si>
  <si>
    <t>7 días</t>
  </si>
  <si>
    <t>A02</t>
  </si>
  <si>
    <t>A020107</t>
  </si>
  <si>
    <t>A020108</t>
  </si>
  <si>
    <t>A020110</t>
  </si>
  <si>
    <t>A03</t>
  </si>
  <si>
    <t>A030225</t>
  </si>
  <si>
    <t>A030227</t>
  </si>
  <si>
    <t>8 días</t>
  </si>
  <si>
    <t>A030232</t>
  </si>
  <si>
    <t>17 días</t>
  </si>
  <si>
    <t>A030234</t>
  </si>
  <si>
    <t>13 días</t>
  </si>
  <si>
    <t>A04</t>
  </si>
  <si>
    <t>A040107</t>
  </si>
  <si>
    <t>15 días</t>
  </si>
  <si>
    <t>A040110</t>
  </si>
  <si>
    <t>10 días</t>
  </si>
  <si>
    <t>A040114</t>
  </si>
  <si>
    <t>21 días</t>
  </si>
  <si>
    <t>A040115</t>
  </si>
  <si>
    <t>22 días</t>
  </si>
  <si>
    <t>B</t>
  </si>
  <si>
    <t>B01</t>
  </si>
  <si>
    <t>B010205</t>
  </si>
  <si>
    <t>12 días</t>
  </si>
  <si>
    <t>B010206</t>
  </si>
  <si>
    <t>B010213</t>
  </si>
  <si>
    <t>B010225</t>
  </si>
  <si>
    <t>B010226</t>
  </si>
  <si>
    <t>16 días</t>
  </si>
  <si>
    <t>B02</t>
  </si>
  <si>
    <t>B020209</t>
  </si>
  <si>
    <t>14 días</t>
  </si>
  <si>
    <t>B020214</t>
  </si>
  <si>
    <t>B020219</t>
  </si>
  <si>
    <t>B020229</t>
  </si>
  <si>
    <t>25 días</t>
  </si>
  <si>
    <t>B020231</t>
  </si>
  <si>
    <t>2 días</t>
  </si>
  <si>
    <t>B020235</t>
  </si>
  <si>
    <t>18 días</t>
  </si>
  <si>
    <t>B03</t>
  </si>
  <si>
    <t>B030212</t>
  </si>
  <si>
    <t>19 días</t>
  </si>
  <si>
    <t>B030301</t>
  </si>
  <si>
    <t>24.8 días</t>
  </si>
  <si>
    <t>B030303</t>
  </si>
  <si>
    <t>26.8 días</t>
  </si>
  <si>
    <t>B030304</t>
  </si>
  <si>
    <t>25.8 días</t>
  </si>
  <si>
    <t>B030305</t>
  </si>
  <si>
    <t>27.8 días</t>
  </si>
  <si>
    <t>B030307</t>
  </si>
  <si>
    <t>39.3 días</t>
  </si>
  <si>
    <t>B030309</t>
  </si>
  <si>
    <t>32.9 días</t>
  </si>
  <si>
    <t>B030310</t>
  </si>
  <si>
    <t>27.3 días</t>
  </si>
  <si>
    <t>B030312</t>
  </si>
  <si>
    <t>23.8 días</t>
  </si>
  <si>
    <t>B04</t>
  </si>
  <si>
    <t>B040207</t>
  </si>
  <si>
    <t>D01010101</t>
  </si>
  <si>
    <t>D01010102</t>
  </si>
  <si>
    <t>D01010103</t>
  </si>
  <si>
    <t>D01030101</t>
  </si>
  <si>
    <t>D01030102</t>
  </si>
  <si>
    <t>D01040102</t>
  </si>
  <si>
    <t>D02010103</t>
  </si>
  <si>
    <t>D02020102</t>
  </si>
  <si>
    <t>D02020104</t>
  </si>
  <si>
    <t>D02030101</t>
  </si>
  <si>
    <t>Clave</t>
  </si>
  <si>
    <t>26 días</t>
  </si>
  <si>
    <t>PROGRAMA DE TRABAJO OCTUBRE</t>
  </si>
  <si>
    <t xml:space="preserve">      Sector Norte </t>
  </si>
  <si>
    <t xml:space="preserve">   Vialidades Principales</t>
  </si>
  <si>
    <t xml:space="preserve">      Sector Oriente </t>
  </si>
  <si>
    <t xml:space="preserve">      Sector Poniente</t>
  </si>
  <si>
    <t xml:space="preserve">      Sector Sur </t>
  </si>
  <si>
    <t xml:space="preserve">   Colonias y Fraccionamientos </t>
  </si>
  <si>
    <t xml:space="preserve">      Sector Norte</t>
  </si>
  <si>
    <t xml:space="preserve">      Sector Oriente</t>
  </si>
  <si>
    <t xml:space="preserve">      Sector Poniente </t>
  </si>
  <si>
    <t xml:space="preserve">      Sector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</si>
</sst>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[$-1540A]d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363636"/>
      <name val="Segoe UI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" fontId="0" fillId="0" borderId="1" xfId="0" applyNumberFormat="1" applyBorder="1" applyAlignment="1">
      <alignment horizontal="center"/>
    </xf>
    <xf numFmtId="8" fontId="0" fillId="0" borderId="1" xfId="0" applyNumberFormat="1" applyBorder="1"/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4" borderId="1" xfId="0" applyFont="1" applyFill="1" applyBorder="1" applyAlignment="1">
      <alignment horizontal="center" vertical="center" wrapText="1"/>
    </xf>
    <xf numFmtId="16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5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8" fontId="0" fillId="0" borderId="1" xfId="0" applyNumberForma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790575</xdr:colOff>
      <xdr:row>3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177165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tabSelected="1" zoomScaleNormal="100" workbookViewId="0">
      <selection activeCell="B66" sqref="B66"/>
    </sheetView>
  </sheetViews>
  <sheetFormatPr baseColWidth="10" defaultRowHeight="15" x14ac:dyDescent="0.25"/>
  <cols>
    <col min="1" max="1" width="15.42578125" customWidth="1"/>
    <col min="2" max="2" width="71.85546875" bestFit="1" customWidth="1"/>
    <col min="3" max="3" width="11.5703125" style="1"/>
    <col min="4" max="4" width="8.28515625" style="1" hidden="1" customWidth="1"/>
    <col min="5" max="5" width="19.42578125" style="1" bestFit="1" customWidth="1"/>
    <col min="6" max="6" width="13.140625" style="1" customWidth="1"/>
    <col min="7" max="18" width="11.42578125" hidden="1" customWidth="1"/>
    <col min="19" max="19" width="10.42578125" hidden="1" customWidth="1"/>
  </cols>
  <sheetData>
    <row r="2" spans="1:19" ht="23.25" x14ac:dyDescent="0.35">
      <c r="A2" s="20" t="s">
        <v>140</v>
      </c>
      <c r="B2" s="20"/>
      <c r="C2" s="20"/>
      <c r="D2" s="20"/>
      <c r="E2" s="20"/>
      <c r="F2" s="20"/>
      <c r="G2" s="20"/>
      <c r="H2" s="20"/>
    </row>
    <row r="5" spans="1:19" s="17" customFormat="1" ht="24" x14ac:dyDescent="0.25">
      <c r="A5" s="15" t="s">
        <v>138</v>
      </c>
      <c r="B5" s="15" t="s">
        <v>1</v>
      </c>
      <c r="C5" s="15" t="s">
        <v>0</v>
      </c>
      <c r="D5" s="15" t="s">
        <v>50</v>
      </c>
      <c r="E5" s="15" t="s">
        <v>51</v>
      </c>
      <c r="F5" s="15" t="s">
        <v>52</v>
      </c>
      <c r="G5" s="16">
        <v>41882</v>
      </c>
      <c r="H5" s="16">
        <f t="shared" ref="H5:S5" si="0">G5+7</f>
        <v>41889</v>
      </c>
      <c r="I5" s="16">
        <f t="shared" si="0"/>
        <v>41896</v>
      </c>
      <c r="J5" s="16">
        <f t="shared" si="0"/>
        <v>41903</v>
      </c>
      <c r="K5" s="16">
        <f t="shared" si="0"/>
        <v>41910</v>
      </c>
      <c r="L5" s="16">
        <f t="shared" si="0"/>
        <v>41917</v>
      </c>
      <c r="M5" s="16">
        <f t="shared" si="0"/>
        <v>41924</v>
      </c>
      <c r="N5" s="16">
        <f t="shared" si="0"/>
        <v>41931</v>
      </c>
      <c r="O5" s="16">
        <f t="shared" si="0"/>
        <v>41938</v>
      </c>
      <c r="P5" s="16">
        <f t="shared" si="0"/>
        <v>41945</v>
      </c>
      <c r="Q5" s="16">
        <f t="shared" si="0"/>
        <v>41952</v>
      </c>
      <c r="R5" s="16">
        <f t="shared" si="0"/>
        <v>41959</v>
      </c>
      <c r="S5" s="16">
        <f t="shared" si="0"/>
        <v>41966</v>
      </c>
    </row>
    <row r="6" spans="1:19" x14ac:dyDescent="0.25">
      <c r="A6" s="2"/>
      <c r="B6" s="3"/>
      <c r="C6" s="4">
        <f>C7+C35</f>
        <v>6773</v>
      </c>
      <c r="D6" s="4"/>
      <c r="E6" s="5"/>
      <c r="F6" s="5"/>
      <c r="G6" s="18">
        <f>SUM(G7:G71)</f>
        <v>10.62</v>
      </c>
      <c r="H6" s="18">
        <f>SUM(H7:H71)</f>
        <v>53.1</v>
      </c>
      <c r="I6" s="18">
        <f>SUM(I7:I71)</f>
        <v>105.12</v>
      </c>
      <c r="J6" s="18">
        <f>SUM(J7:J71)</f>
        <v>281.36</v>
      </c>
      <c r="K6" s="18">
        <f>SUM(K7:K71)</f>
        <v>334.72</v>
      </c>
      <c r="L6" s="18">
        <f>SUM(L7:L71)</f>
        <v>858.64</v>
      </c>
      <c r="M6" s="18">
        <f>SUM(M7:M71)</f>
        <v>906.7600000000001</v>
      </c>
      <c r="N6" s="18">
        <f>SUM(N7:N71)</f>
        <v>1002.28</v>
      </c>
      <c r="O6" s="18">
        <f>SUM(O7:O71)</f>
        <v>1298.8</v>
      </c>
      <c r="P6" s="18">
        <f>SUM(P7:P71)</f>
        <v>1017.21</v>
      </c>
      <c r="Q6" s="18">
        <f>SUM(Q7:Q71)</f>
        <v>547.4</v>
      </c>
      <c r="R6" s="18">
        <f>SUM(R7:R71)</f>
        <v>177.9</v>
      </c>
      <c r="S6" s="18">
        <f>SUM(S7:S71)</f>
        <v>25.12</v>
      </c>
    </row>
    <row r="7" spans="1:19" ht="18" x14ac:dyDescent="0.25">
      <c r="A7" s="6" t="s">
        <v>53</v>
      </c>
      <c r="B7" s="7" t="s">
        <v>142</v>
      </c>
      <c r="C7" s="4">
        <f>C8+C18+C22+C29</f>
        <v>2946</v>
      </c>
      <c r="D7" s="4"/>
      <c r="E7" s="5">
        <f>MIN(E8:E33)</f>
        <v>41901</v>
      </c>
      <c r="F7" s="5">
        <f>MAX(F8:F33)</f>
        <v>41967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</row>
    <row r="8" spans="1:19" s="27" customFormat="1" x14ac:dyDescent="0.25">
      <c r="A8" s="21" t="s">
        <v>54</v>
      </c>
      <c r="B8" s="22" t="s">
        <v>141</v>
      </c>
      <c r="C8" s="23">
        <f>SUM(C9:C17)</f>
        <v>712</v>
      </c>
      <c r="D8" s="23"/>
      <c r="E8" s="24">
        <f>MIN(E9:E17)</f>
        <v>41901</v>
      </c>
      <c r="F8" s="24">
        <f>MAX(F9:F17)</f>
        <v>41953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6"/>
    </row>
    <row r="9" spans="1:19" x14ac:dyDescent="0.25">
      <c r="A9" s="19" t="s">
        <v>55</v>
      </c>
      <c r="B9" s="11" t="s">
        <v>2</v>
      </c>
      <c r="C9" s="12">
        <v>17</v>
      </c>
      <c r="D9" s="12" t="s">
        <v>56</v>
      </c>
      <c r="E9" s="13">
        <v>41929</v>
      </c>
      <c r="F9" s="13">
        <v>41933</v>
      </c>
      <c r="G9" s="8"/>
      <c r="H9" s="8"/>
      <c r="I9" s="8"/>
      <c r="J9" s="8"/>
      <c r="K9" s="8"/>
      <c r="L9" s="8"/>
      <c r="M9" s="8">
        <v>5.67</v>
      </c>
      <c r="N9" s="8">
        <v>11.33</v>
      </c>
      <c r="O9" s="8"/>
      <c r="P9" s="8"/>
      <c r="Q9" s="8"/>
      <c r="R9" s="8"/>
      <c r="S9" s="14"/>
    </row>
    <row r="10" spans="1:19" x14ac:dyDescent="0.25">
      <c r="A10" s="19" t="s">
        <v>57</v>
      </c>
      <c r="B10" s="11" t="s">
        <v>3</v>
      </c>
      <c r="C10" s="12">
        <v>18</v>
      </c>
      <c r="D10" s="12" t="s">
        <v>56</v>
      </c>
      <c r="E10" s="13">
        <v>41926</v>
      </c>
      <c r="F10" s="13">
        <v>41928</v>
      </c>
      <c r="G10" s="8"/>
      <c r="H10" s="8"/>
      <c r="I10" s="8"/>
      <c r="J10" s="8"/>
      <c r="K10" s="8"/>
      <c r="L10" s="8"/>
      <c r="M10" s="8">
        <v>18</v>
      </c>
      <c r="N10" s="8"/>
      <c r="O10" s="8"/>
      <c r="P10" s="8"/>
      <c r="Q10" s="8"/>
      <c r="R10" s="8"/>
      <c r="S10" s="14"/>
    </row>
    <row r="11" spans="1:19" x14ac:dyDescent="0.25">
      <c r="A11" s="19" t="s">
        <v>58</v>
      </c>
      <c r="B11" s="11" t="s">
        <v>4</v>
      </c>
      <c r="C11" s="12">
        <v>46</v>
      </c>
      <c r="D11" s="12" t="s">
        <v>59</v>
      </c>
      <c r="E11" s="13">
        <v>41918</v>
      </c>
      <c r="F11" s="13">
        <v>41925</v>
      </c>
      <c r="G11" s="8"/>
      <c r="H11" s="8"/>
      <c r="I11" s="8"/>
      <c r="J11" s="8"/>
      <c r="K11" s="8"/>
      <c r="L11" s="8">
        <v>38.33</v>
      </c>
      <c r="M11" s="8">
        <v>7.67</v>
      </c>
      <c r="N11" s="8"/>
      <c r="O11" s="8"/>
      <c r="P11" s="8"/>
      <c r="Q11" s="8"/>
      <c r="R11" s="8"/>
      <c r="S11" s="14"/>
    </row>
    <row r="12" spans="1:19" x14ac:dyDescent="0.25">
      <c r="A12" s="19" t="s">
        <v>60</v>
      </c>
      <c r="B12" s="11" t="s">
        <v>5</v>
      </c>
      <c r="C12" s="12">
        <v>69</v>
      </c>
      <c r="D12" s="12" t="s">
        <v>61</v>
      </c>
      <c r="E12" s="13">
        <v>41934</v>
      </c>
      <c r="F12" s="13">
        <v>41946</v>
      </c>
      <c r="G12" s="8"/>
      <c r="H12" s="8"/>
      <c r="I12" s="8"/>
      <c r="J12" s="8"/>
      <c r="K12" s="8"/>
      <c r="L12" s="8"/>
      <c r="M12" s="8"/>
      <c r="N12" s="8">
        <v>23</v>
      </c>
      <c r="O12" s="8">
        <v>38.33</v>
      </c>
      <c r="P12" s="8">
        <v>7.67</v>
      </c>
      <c r="Q12" s="8"/>
      <c r="R12" s="8"/>
      <c r="S12" s="14"/>
    </row>
    <row r="13" spans="1:19" x14ac:dyDescent="0.25">
      <c r="A13" s="19" t="s">
        <v>62</v>
      </c>
      <c r="B13" s="11" t="s">
        <v>6</v>
      </c>
      <c r="C13" s="12">
        <v>86</v>
      </c>
      <c r="D13" s="12" t="s">
        <v>63</v>
      </c>
      <c r="E13" s="13">
        <v>41939</v>
      </c>
      <c r="F13" s="13">
        <v>41953</v>
      </c>
      <c r="G13" s="8"/>
      <c r="H13" s="8"/>
      <c r="I13" s="8"/>
      <c r="J13" s="8"/>
      <c r="K13" s="8"/>
      <c r="L13" s="8"/>
      <c r="M13" s="8"/>
      <c r="N13" s="8"/>
      <c r="O13" s="8">
        <v>39.090000000000003</v>
      </c>
      <c r="P13" s="8">
        <v>39.090000000000003</v>
      </c>
      <c r="Q13" s="8">
        <v>7.82</v>
      </c>
      <c r="R13" s="8"/>
      <c r="S13" s="14"/>
    </row>
    <row r="14" spans="1:19" x14ac:dyDescent="0.25">
      <c r="A14" s="19" t="s">
        <v>64</v>
      </c>
      <c r="B14" s="11" t="s">
        <v>7</v>
      </c>
      <c r="C14" s="12">
        <v>102</v>
      </c>
      <c r="D14" s="12" t="s">
        <v>65</v>
      </c>
      <c r="E14" s="13">
        <v>41942</v>
      </c>
      <c r="F14" s="13">
        <v>41950</v>
      </c>
      <c r="G14" s="8"/>
      <c r="H14" s="8"/>
      <c r="I14" s="8"/>
      <c r="J14" s="8"/>
      <c r="K14" s="8"/>
      <c r="L14" s="8"/>
      <c r="M14" s="8"/>
      <c r="N14" s="8"/>
      <c r="O14" s="8">
        <v>29.14</v>
      </c>
      <c r="P14" s="8">
        <v>72.86</v>
      </c>
      <c r="Q14" s="8"/>
      <c r="R14" s="8"/>
      <c r="S14" s="14"/>
    </row>
    <row r="15" spans="1:19" x14ac:dyDescent="0.25">
      <c r="A15" s="19" t="s">
        <v>128</v>
      </c>
      <c r="B15" s="11" t="s">
        <v>40</v>
      </c>
      <c r="C15" s="12">
        <v>124</v>
      </c>
      <c r="D15" s="12" t="s">
        <v>73</v>
      </c>
      <c r="E15" s="13">
        <v>41906</v>
      </c>
      <c r="F15" s="13">
        <v>41915</v>
      </c>
      <c r="G15" s="8"/>
      <c r="H15" s="8"/>
      <c r="I15" s="8"/>
      <c r="J15" s="8">
        <v>46.5</v>
      </c>
      <c r="K15" s="8">
        <v>77.5</v>
      </c>
      <c r="L15" s="8"/>
      <c r="M15" s="8"/>
      <c r="N15" s="8"/>
      <c r="O15" s="8"/>
      <c r="P15" s="8"/>
      <c r="Q15" s="8"/>
      <c r="R15" s="8"/>
      <c r="S15" s="14"/>
    </row>
    <row r="16" spans="1:19" x14ac:dyDescent="0.25">
      <c r="A16" s="19" t="s">
        <v>129</v>
      </c>
      <c r="B16" s="11" t="s">
        <v>41</v>
      </c>
      <c r="C16" s="12">
        <v>152</v>
      </c>
      <c r="D16" s="12" t="s">
        <v>82</v>
      </c>
      <c r="E16" s="13">
        <v>41901</v>
      </c>
      <c r="F16" s="13">
        <v>41914</v>
      </c>
      <c r="G16" s="8"/>
      <c r="H16" s="8"/>
      <c r="I16" s="8">
        <v>15.2</v>
      </c>
      <c r="J16" s="8">
        <v>76</v>
      </c>
      <c r="K16" s="8">
        <v>60.8</v>
      </c>
      <c r="L16" s="8"/>
      <c r="M16" s="8"/>
      <c r="N16" s="8"/>
      <c r="O16" s="8"/>
      <c r="P16" s="8"/>
      <c r="Q16" s="8"/>
      <c r="R16" s="8"/>
      <c r="S16" s="14"/>
    </row>
    <row r="17" spans="1:19" x14ac:dyDescent="0.25">
      <c r="A17" s="19" t="s">
        <v>130</v>
      </c>
      <c r="B17" s="11" t="s">
        <v>42</v>
      </c>
      <c r="C17" s="12">
        <v>98</v>
      </c>
      <c r="D17" s="12" t="s">
        <v>65</v>
      </c>
      <c r="E17" s="13">
        <v>41915</v>
      </c>
      <c r="F17" s="13">
        <v>41925</v>
      </c>
      <c r="G17" s="8"/>
      <c r="H17" s="8"/>
      <c r="I17" s="8"/>
      <c r="J17" s="8"/>
      <c r="K17" s="8">
        <v>14</v>
      </c>
      <c r="L17" s="8">
        <v>70</v>
      </c>
      <c r="M17" s="8">
        <v>14</v>
      </c>
      <c r="N17" s="8"/>
      <c r="O17" s="8"/>
      <c r="P17" s="8"/>
      <c r="Q17" s="8"/>
      <c r="R17" s="8"/>
      <c r="S17" s="14"/>
    </row>
    <row r="18" spans="1:19" s="27" customFormat="1" x14ac:dyDescent="0.25">
      <c r="A18" s="21" t="s">
        <v>66</v>
      </c>
      <c r="B18" s="22" t="s">
        <v>143</v>
      </c>
      <c r="C18" s="23">
        <f>SUM(C19:C21)</f>
        <v>206</v>
      </c>
      <c r="D18" s="23"/>
      <c r="E18" s="24">
        <f>MIN(E19:E21)</f>
        <v>41918</v>
      </c>
      <c r="F18" s="24">
        <f>MAX(F19:F21)</f>
        <v>41953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</row>
    <row r="19" spans="1:19" x14ac:dyDescent="0.25">
      <c r="A19" s="19" t="s">
        <v>67</v>
      </c>
      <c r="B19" s="11" t="s">
        <v>8</v>
      </c>
      <c r="C19" s="12">
        <v>55</v>
      </c>
      <c r="D19" s="12" t="s">
        <v>65</v>
      </c>
      <c r="E19" s="13">
        <v>41943</v>
      </c>
      <c r="F19" s="13">
        <v>41953</v>
      </c>
      <c r="G19" s="8"/>
      <c r="H19" s="8"/>
      <c r="I19" s="8"/>
      <c r="J19" s="8"/>
      <c r="K19" s="8"/>
      <c r="L19" s="8"/>
      <c r="M19" s="8"/>
      <c r="N19" s="8"/>
      <c r="O19" s="8">
        <v>7.86</v>
      </c>
      <c r="P19" s="8">
        <v>39.29</v>
      </c>
      <c r="Q19" s="8">
        <v>7.86</v>
      </c>
      <c r="R19" s="8"/>
      <c r="S19" s="14"/>
    </row>
    <row r="20" spans="1:19" x14ac:dyDescent="0.25">
      <c r="A20" s="19" t="s">
        <v>68</v>
      </c>
      <c r="B20" s="11" t="s">
        <v>9</v>
      </c>
      <c r="C20" s="12">
        <v>69</v>
      </c>
      <c r="D20" s="12" t="s">
        <v>61</v>
      </c>
      <c r="E20" s="13">
        <v>41932</v>
      </c>
      <c r="F20" s="13">
        <v>41942</v>
      </c>
      <c r="G20" s="8"/>
      <c r="H20" s="8"/>
      <c r="I20" s="8"/>
      <c r="J20" s="8"/>
      <c r="K20" s="8"/>
      <c r="L20" s="8"/>
      <c r="M20" s="8"/>
      <c r="N20" s="8">
        <v>38.33</v>
      </c>
      <c r="O20" s="8">
        <v>30.67</v>
      </c>
      <c r="P20" s="8"/>
      <c r="Q20" s="8"/>
      <c r="R20" s="8"/>
      <c r="S20" s="14"/>
    </row>
    <row r="21" spans="1:19" x14ac:dyDescent="0.25">
      <c r="A21" s="19" t="s">
        <v>69</v>
      </c>
      <c r="B21" s="11" t="s">
        <v>10</v>
      </c>
      <c r="C21" s="12">
        <v>82</v>
      </c>
      <c r="D21" s="12" t="s">
        <v>63</v>
      </c>
      <c r="E21" s="13">
        <v>41918</v>
      </c>
      <c r="F21" s="13">
        <v>41932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4"/>
    </row>
    <row r="22" spans="1:19" s="27" customFormat="1" x14ac:dyDescent="0.25">
      <c r="A22" s="21" t="s">
        <v>70</v>
      </c>
      <c r="B22" s="22" t="s">
        <v>144</v>
      </c>
      <c r="C22" s="23">
        <f>SUM(C23:C28)</f>
        <v>977</v>
      </c>
      <c r="D22" s="23"/>
      <c r="E22" s="24">
        <f>MIN(E23:E28)</f>
        <v>41918</v>
      </c>
      <c r="F22" s="24">
        <f>MAX(F23:F28)</f>
        <v>41960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6"/>
    </row>
    <row r="23" spans="1:19" x14ac:dyDescent="0.25">
      <c r="A23" s="19" t="s">
        <v>71</v>
      </c>
      <c r="B23" s="11" t="s">
        <v>11</v>
      </c>
      <c r="C23" s="12">
        <v>149</v>
      </c>
      <c r="D23" s="12" t="s">
        <v>65</v>
      </c>
      <c r="E23" s="13">
        <v>41935</v>
      </c>
      <c r="F23" s="13">
        <v>41943</v>
      </c>
      <c r="G23" s="8"/>
      <c r="H23" s="8"/>
      <c r="I23" s="8"/>
      <c r="J23" s="8"/>
      <c r="K23" s="8"/>
      <c r="L23" s="8"/>
      <c r="M23" s="8"/>
      <c r="N23" s="8">
        <v>42.57</v>
      </c>
      <c r="O23" s="8">
        <v>106.43</v>
      </c>
      <c r="P23" s="8"/>
      <c r="Q23" s="8"/>
      <c r="R23" s="8"/>
      <c r="S23" s="14"/>
    </row>
    <row r="24" spans="1:19" x14ac:dyDescent="0.25">
      <c r="A24" s="19" t="s">
        <v>72</v>
      </c>
      <c r="B24" s="11" t="s">
        <v>12</v>
      </c>
      <c r="C24" s="12">
        <v>179</v>
      </c>
      <c r="D24" s="12" t="s">
        <v>73</v>
      </c>
      <c r="E24" s="13">
        <v>41941</v>
      </c>
      <c r="F24" s="13">
        <v>41950</v>
      </c>
      <c r="G24" s="8"/>
      <c r="H24" s="8"/>
      <c r="I24" s="8"/>
      <c r="J24" s="8"/>
      <c r="K24" s="8"/>
      <c r="L24" s="8"/>
      <c r="M24" s="8"/>
      <c r="N24" s="8"/>
      <c r="O24" s="8">
        <v>67.13</v>
      </c>
      <c r="P24" s="8">
        <v>111.88</v>
      </c>
      <c r="Q24" s="8"/>
      <c r="R24" s="8"/>
      <c r="S24" s="14"/>
    </row>
    <row r="25" spans="1:19" x14ac:dyDescent="0.25">
      <c r="A25" s="19" t="s">
        <v>74</v>
      </c>
      <c r="B25" s="11" t="s">
        <v>13</v>
      </c>
      <c r="C25" s="12">
        <v>267</v>
      </c>
      <c r="D25" s="12" t="s">
        <v>75</v>
      </c>
      <c r="E25" s="13">
        <v>41918</v>
      </c>
      <c r="F25" s="13">
        <v>41940</v>
      </c>
      <c r="G25" s="8"/>
      <c r="H25" s="8"/>
      <c r="I25" s="8"/>
      <c r="J25" s="8"/>
      <c r="K25" s="8"/>
      <c r="L25" s="8">
        <v>78.53</v>
      </c>
      <c r="M25" s="8">
        <v>78.53</v>
      </c>
      <c r="N25" s="8">
        <v>78.53</v>
      </c>
      <c r="O25" s="8">
        <v>31.41</v>
      </c>
      <c r="P25" s="8"/>
      <c r="Q25" s="8"/>
      <c r="R25" s="8"/>
      <c r="S25" s="14"/>
    </row>
    <row r="26" spans="1:19" x14ac:dyDescent="0.25">
      <c r="A26" s="19" t="s">
        <v>76</v>
      </c>
      <c r="B26" s="11" t="s">
        <v>14</v>
      </c>
      <c r="C26" s="12">
        <v>297</v>
      </c>
      <c r="D26" s="12" t="s">
        <v>77</v>
      </c>
      <c r="E26" s="13">
        <v>41918</v>
      </c>
      <c r="F26" s="13">
        <v>41934</v>
      </c>
      <c r="G26" s="8"/>
      <c r="H26" s="8"/>
      <c r="I26" s="8"/>
      <c r="J26" s="8"/>
      <c r="K26" s="8"/>
      <c r="L26" s="8">
        <v>114.23</v>
      </c>
      <c r="M26" s="8">
        <v>114.23</v>
      </c>
      <c r="N26" s="8">
        <v>68.540000000000006</v>
      </c>
      <c r="O26" s="8"/>
      <c r="P26" s="8"/>
      <c r="Q26" s="8"/>
      <c r="R26" s="8"/>
      <c r="S26" s="14"/>
    </row>
    <row r="27" spans="1:19" x14ac:dyDescent="0.25">
      <c r="A27" s="19" t="s">
        <v>131</v>
      </c>
      <c r="B27" s="11" t="s">
        <v>43</v>
      </c>
      <c r="C27" s="12">
        <v>20</v>
      </c>
      <c r="D27" s="12" t="s">
        <v>59</v>
      </c>
      <c r="E27" s="13">
        <v>41926</v>
      </c>
      <c r="F27" s="13">
        <v>41933</v>
      </c>
      <c r="G27" s="8"/>
      <c r="H27" s="8"/>
      <c r="I27" s="8"/>
      <c r="J27" s="8"/>
      <c r="K27" s="8"/>
      <c r="L27" s="8"/>
      <c r="M27" s="8">
        <v>13.33</v>
      </c>
      <c r="N27" s="8">
        <v>6.67</v>
      </c>
      <c r="O27" s="8"/>
      <c r="P27" s="8"/>
      <c r="Q27" s="8"/>
      <c r="R27" s="8"/>
      <c r="S27" s="14"/>
    </row>
    <row r="28" spans="1:19" x14ac:dyDescent="0.25">
      <c r="A28" s="19" t="s">
        <v>132</v>
      </c>
      <c r="B28" s="11" t="s">
        <v>44</v>
      </c>
      <c r="C28" s="12">
        <v>65</v>
      </c>
      <c r="D28" s="12" t="s">
        <v>139</v>
      </c>
      <c r="E28" s="13">
        <v>41934</v>
      </c>
      <c r="F28" s="13">
        <v>41960</v>
      </c>
      <c r="G28" s="8"/>
      <c r="H28" s="8"/>
      <c r="I28" s="8"/>
      <c r="J28" s="8"/>
      <c r="K28" s="8"/>
      <c r="L28" s="8"/>
      <c r="M28" s="8"/>
      <c r="N28" s="8">
        <v>38.4</v>
      </c>
      <c r="O28" s="8">
        <v>25.6</v>
      </c>
      <c r="P28" s="8"/>
      <c r="Q28" s="8"/>
      <c r="R28" s="8">
        <v>1</v>
      </c>
      <c r="S28" s="14"/>
    </row>
    <row r="29" spans="1:19" s="27" customFormat="1" x14ac:dyDescent="0.25">
      <c r="A29" s="21" t="s">
        <v>78</v>
      </c>
      <c r="B29" s="22" t="s">
        <v>145</v>
      </c>
      <c r="C29" s="23">
        <f>SUM(C30:C34)</f>
        <v>1051</v>
      </c>
      <c r="D29" s="23"/>
      <c r="E29" s="24">
        <f>MIN(E30:E34)</f>
        <v>41918</v>
      </c>
      <c r="F29" s="24">
        <f>MAX(F30:F34)</f>
        <v>41967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</row>
    <row r="30" spans="1:19" x14ac:dyDescent="0.25">
      <c r="A30" s="19" t="s">
        <v>79</v>
      </c>
      <c r="B30" s="11" t="s">
        <v>15</v>
      </c>
      <c r="C30" s="12">
        <v>72</v>
      </c>
      <c r="D30" s="12" t="s">
        <v>80</v>
      </c>
      <c r="E30" s="13">
        <v>41941</v>
      </c>
      <c r="F30" s="13">
        <v>41961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4"/>
    </row>
    <row r="31" spans="1:19" x14ac:dyDescent="0.25">
      <c r="A31" s="10" t="s">
        <v>81</v>
      </c>
      <c r="B31" s="11" t="s">
        <v>16</v>
      </c>
      <c r="C31" s="12">
        <v>149</v>
      </c>
      <c r="D31" s="12" t="s">
        <v>82</v>
      </c>
      <c r="E31" s="13">
        <v>41941</v>
      </c>
      <c r="F31" s="13">
        <v>41954</v>
      </c>
      <c r="G31" s="8"/>
      <c r="H31" s="8"/>
      <c r="I31" s="8"/>
      <c r="J31" s="8"/>
      <c r="K31" s="8"/>
      <c r="L31" s="8"/>
      <c r="M31" s="8"/>
      <c r="N31" s="8"/>
      <c r="O31" s="8">
        <v>44.7</v>
      </c>
      <c r="P31" s="8">
        <v>74.5</v>
      </c>
      <c r="Q31" s="8">
        <v>29.8</v>
      </c>
      <c r="R31" s="8"/>
      <c r="S31" s="14"/>
    </row>
    <row r="32" spans="1:19" x14ac:dyDescent="0.25">
      <c r="A32" s="10" t="s">
        <v>83</v>
      </c>
      <c r="B32" s="11" t="s">
        <v>17</v>
      </c>
      <c r="C32" s="12">
        <v>324</v>
      </c>
      <c r="D32" s="12" t="s">
        <v>84</v>
      </c>
      <c r="E32" s="13">
        <v>41918</v>
      </c>
      <c r="F32" s="13">
        <v>41946</v>
      </c>
      <c r="G32" s="8"/>
      <c r="H32" s="8"/>
      <c r="I32" s="8"/>
      <c r="J32" s="8"/>
      <c r="K32" s="8"/>
      <c r="L32" s="8">
        <v>77.14</v>
      </c>
      <c r="M32" s="8">
        <v>77.14</v>
      </c>
      <c r="N32" s="8">
        <v>77.14</v>
      </c>
      <c r="O32" s="8">
        <v>77.14</v>
      </c>
      <c r="P32" s="8">
        <v>15.43</v>
      </c>
      <c r="Q32" s="8"/>
      <c r="R32" s="8"/>
      <c r="S32" s="14"/>
    </row>
    <row r="33" spans="1:19" x14ac:dyDescent="0.25">
      <c r="A33" s="10" t="s">
        <v>85</v>
      </c>
      <c r="B33" s="11" t="s">
        <v>18</v>
      </c>
      <c r="C33" s="12">
        <v>337</v>
      </c>
      <c r="D33" s="12" t="s">
        <v>86</v>
      </c>
      <c r="E33" s="13">
        <v>41936</v>
      </c>
      <c r="F33" s="13">
        <v>41967</v>
      </c>
      <c r="G33" s="8"/>
      <c r="H33" s="8"/>
      <c r="I33" s="8"/>
      <c r="J33" s="8"/>
      <c r="K33" s="8"/>
      <c r="L33" s="8"/>
      <c r="M33" s="8"/>
      <c r="N33" s="8">
        <v>15.32</v>
      </c>
      <c r="O33" s="8">
        <v>76.59</v>
      </c>
      <c r="P33" s="8">
        <v>76.59</v>
      </c>
      <c r="Q33" s="8">
        <v>76.59</v>
      </c>
      <c r="R33" s="8">
        <v>76.59</v>
      </c>
      <c r="S33" s="9">
        <v>15.32</v>
      </c>
    </row>
    <row r="34" spans="1:19" x14ac:dyDescent="0.25">
      <c r="A34" s="19" t="s">
        <v>133</v>
      </c>
      <c r="B34" s="11" t="s">
        <v>45</v>
      </c>
      <c r="C34" s="12">
        <v>169</v>
      </c>
      <c r="D34" s="12" t="s">
        <v>90</v>
      </c>
      <c r="E34" s="13">
        <v>41941</v>
      </c>
      <c r="F34" s="13">
        <v>41956</v>
      </c>
      <c r="G34" s="8"/>
      <c r="H34" s="8"/>
      <c r="I34" s="8"/>
      <c r="J34" s="8"/>
      <c r="K34" s="8"/>
      <c r="L34" s="8"/>
      <c r="M34" s="8"/>
      <c r="N34" s="8"/>
      <c r="O34" s="8">
        <v>42.25</v>
      </c>
      <c r="P34" s="8">
        <v>70.42</v>
      </c>
      <c r="Q34" s="8">
        <v>56.33</v>
      </c>
      <c r="R34" s="8"/>
      <c r="S34" s="14"/>
    </row>
    <row r="35" spans="1:19" ht="18" x14ac:dyDescent="0.25">
      <c r="A35" s="6" t="s">
        <v>87</v>
      </c>
      <c r="B35" s="7" t="s">
        <v>146</v>
      </c>
      <c r="C35" s="4">
        <f>C36+C43+C52+C62</f>
        <v>3827</v>
      </c>
      <c r="D35" s="4"/>
      <c r="E35" s="5">
        <f>MIN(E36:E37)</f>
        <v>41899</v>
      </c>
      <c r="F35" s="5">
        <f>MAX(F36)</f>
        <v>41960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9"/>
    </row>
    <row r="36" spans="1:19" s="27" customFormat="1" x14ac:dyDescent="0.25">
      <c r="A36" s="21" t="s">
        <v>88</v>
      </c>
      <c r="B36" s="22" t="s">
        <v>147</v>
      </c>
      <c r="C36" s="23">
        <f>SUM(C37:C42)</f>
        <v>1174</v>
      </c>
      <c r="D36" s="23"/>
      <c r="E36" s="24">
        <f>MIN(E37:E42)</f>
        <v>41899</v>
      </c>
      <c r="F36" s="24">
        <f>MAX(F37:F42)</f>
        <v>41960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6"/>
    </row>
    <row r="37" spans="1:19" x14ac:dyDescent="0.25">
      <c r="A37" s="19" t="s">
        <v>89</v>
      </c>
      <c r="B37" s="11" t="s">
        <v>19</v>
      </c>
      <c r="C37" s="12">
        <v>112</v>
      </c>
      <c r="D37" s="12" t="s">
        <v>90</v>
      </c>
      <c r="E37" s="13">
        <v>41934</v>
      </c>
      <c r="F37" s="13">
        <v>41949</v>
      </c>
      <c r="G37" s="8"/>
      <c r="H37" s="8"/>
      <c r="I37" s="8"/>
      <c r="J37" s="8"/>
      <c r="K37" s="8"/>
      <c r="L37" s="8"/>
      <c r="M37" s="8"/>
      <c r="N37" s="8">
        <v>28</v>
      </c>
      <c r="O37" s="8">
        <v>46.67</v>
      </c>
      <c r="P37" s="8">
        <v>37.33</v>
      </c>
      <c r="Q37" s="8"/>
      <c r="R37" s="8"/>
      <c r="S37" s="14"/>
    </row>
    <row r="38" spans="1:19" x14ac:dyDescent="0.25">
      <c r="A38" s="19" t="s">
        <v>91</v>
      </c>
      <c r="B38" s="11" t="s">
        <v>20</v>
      </c>
      <c r="C38" s="12">
        <v>113</v>
      </c>
      <c r="D38" s="12" t="s">
        <v>90</v>
      </c>
      <c r="E38" s="13">
        <v>41918</v>
      </c>
      <c r="F38" s="13">
        <v>41933</v>
      </c>
      <c r="G38" s="8"/>
      <c r="H38" s="8"/>
      <c r="I38" s="8"/>
      <c r="J38" s="8"/>
      <c r="K38" s="8"/>
      <c r="L38" s="8">
        <v>47.08</v>
      </c>
      <c r="M38" s="8">
        <v>47.08</v>
      </c>
      <c r="N38" s="8">
        <v>18.829999999999998</v>
      </c>
      <c r="O38" s="8"/>
      <c r="P38" s="8"/>
      <c r="Q38" s="8"/>
      <c r="R38" s="8"/>
      <c r="S38" s="14"/>
    </row>
    <row r="39" spans="1:19" x14ac:dyDescent="0.25">
      <c r="A39" s="19" t="s">
        <v>92</v>
      </c>
      <c r="B39" s="11" t="s">
        <v>21</v>
      </c>
      <c r="C39" s="12">
        <v>203</v>
      </c>
      <c r="D39" s="12" t="s">
        <v>86</v>
      </c>
      <c r="E39" s="13">
        <v>41925</v>
      </c>
      <c r="F39" s="13">
        <v>41954</v>
      </c>
      <c r="G39" s="8"/>
      <c r="H39" s="8"/>
      <c r="I39" s="8"/>
      <c r="J39" s="8"/>
      <c r="K39" s="8"/>
      <c r="L39" s="8"/>
      <c r="M39" s="8">
        <v>46.14</v>
      </c>
      <c r="N39" s="8">
        <v>46.14</v>
      </c>
      <c r="O39" s="8">
        <v>46.14</v>
      </c>
      <c r="P39" s="8">
        <v>46.14</v>
      </c>
      <c r="Q39" s="8">
        <v>18.45</v>
      </c>
      <c r="R39" s="8"/>
      <c r="S39" s="14"/>
    </row>
    <row r="40" spans="1:19" x14ac:dyDescent="0.25">
      <c r="A40" s="19" t="s">
        <v>93</v>
      </c>
      <c r="B40" s="11" t="s">
        <v>22</v>
      </c>
      <c r="C40" s="12">
        <v>294</v>
      </c>
      <c r="D40" s="12" t="s">
        <v>80</v>
      </c>
      <c r="E40" s="13">
        <v>41918</v>
      </c>
      <c r="F40" s="13">
        <v>41936</v>
      </c>
      <c r="G40" s="8"/>
      <c r="H40" s="8"/>
      <c r="I40" s="8"/>
      <c r="J40" s="8"/>
      <c r="K40" s="8"/>
      <c r="L40" s="8">
        <v>98</v>
      </c>
      <c r="M40" s="8">
        <v>98</v>
      </c>
      <c r="N40" s="8">
        <v>98</v>
      </c>
      <c r="O40" s="8"/>
      <c r="P40" s="8"/>
      <c r="Q40" s="8"/>
      <c r="R40" s="8"/>
      <c r="S40" s="14"/>
    </row>
    <row r="41" spans="1:19" x14ac:dyDescent="0.25">
      <c r="A41" s="19" t="s">
        <v>94</v>
      </c>
      <c r="B41" s="11" t="s">
        <v>23</v>
      </c>
      <c r="C41" s="12">
        <v>317</v>
      </c>
      <c r="D41" s="12" t="s">
        <v>95</v>
      </c>
      <c r="E41" s="13">
        <v>41939</v>
      </c>
      <c r="F41" s="13">
        <v>41960</v>
      </c>
      <c r="G41" s="8"/>
      <c r="H41" s="8"/>
      <c r="I41" s="8"/>
      <c r="J41" s="8"/>
      <c r="K41" s="8"/>
      <c r="L41" s="8"/>
      <c r="M41" s="8"/>
      <c r="N41" s="8"/>
      <c r="O41" s="8">
        <v>99.06</v>
      </c>
      <c r="P41" s="8">
        <v>99.06</v>
      </c>
      <c r="Q41" s="8">
        <v>99.06</v>
      </c>
      <c r="R41" s="8">
        <v>19.809999999999999</v>
      </c>
      <c r="S41" s="14"/>
    </row>
    <row r="42" spans="1:19" x14ac:dyDescent="0.25">
      <c r="A42" s="19" t="s">
        <v>134</v>
      </c>
      <c r="B42" s="11" t="s">
        <v>46</v>
      </c>
      <c r="C42" s="12">
        <v>135</v>
      </c>
      <c r="D42" s="12" t="s">
        <v>63</v>
      </c>
      <c r="E42" s="13">
        <v>41899</v>
      </c>
      <c r="F42" s="13">
        <v>41913</v>
      </c>
      <c r="G42" s="8"/>
      <c r="H42" s="8"/>
      <c r="I42" s="8">
        <v>36.82</v>
      </c>
      <c r="J42" s="8">
        <v>61.36</v>
      </c>
      <c r="K42" s="8">
        <v>36.82</v>
      </c>
      <c r="L42" s="8"/>
      <c r="M42" s="8"/>
      <c r="N42" s="8"/>
      <c r="O42" s="8"/>
      <c r="P42" s="8"/>
      <c r="Q42" s="8"/>
      <c r="R42" s="8"/>
      <c r="S42" s="14"/>
    </row>
    <row r="43" spans="1:19" s="27" customFormat="1" x14ac:dyDescent="0.25">
      <c r="A43" s="21" t="s">
        <v>96</v>
      </c>
      <c r="B43" s="22" t="s">
        <v>148</v>
      </c>
      <c r="C43" s="23">
        <f>SUM(C44:C51)</f>
        <v>1542</v>
      </c>
      <c r="D43" s="23"/>
      <c r="E43" s="24">
        <f>MIN(E44:E51)</f>
        <v>41887</v>
      </c>
      <c r="F43" s="24">
        <f>MAX(F44:F51)</f>
        <v>41967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6"/>
    </row>
    <row r="44" spans="1:19" x14ac:dyDescent="0.25">
      <c r="A44" s="19" t="s">
        <v>97</v>
      </c>
      <c r="B44" s="11" t="s">
        <v>24</v>
      </c>
      <c r="C44" s="12">
        <v>141</v>
      </c>
      <c r="D44" s="12" t="s">
        <v>98</v>
      </c>
      <c r="E44" s="13">
        <v>41918</v>
      </c>
      <c r="F44" s="13">
        <v>41935</v>
      </c>
      <c r="G44" s="8"/>
      <c r="H44" s="8"/>
      <c r="I44" s="8"/>
      <c r="J44" s="8"/>
      <c r="K44" s="8"/>
      <c r="L44" s="8">
        <v>50.36</v>
      </c>
      <c r="M44" s="8">
        <v>50.36</v>
      </c>
      <c r="N44" s="8">
        <v>40.29</v>
      </c>
      <c r="O44" s="8"/>
      <c r="P44" s="8"/>
      <c r="Q44" s="8"/>
      <c r="R44" s="8"/>
      <c r="S44" s="14"/>
    </row>
    <row r="45" spans="1:19" x14ac:dyDescent="0.25">
      <c r="A45" s="19" t="s">
        <v>99</v>
      </c>
      <c r="B45" s="11" t="s">
        <v>25</v>
      </c>
      <c r="C45" s="12">
        <v>204</v>
      </c>
      <c r="D45" s="12" t="s">
        <v>84</v>
      </c>
      <c r="E45" s="13">
        <v>41929</v>
      </c>
      <c r="F45" s="13">
        <v>41957</v>
      </c>
      <c r="G45" s="8"/>
      <c r="H45" s="8"/>
      <c r="I45" s="8"/>
      <c r="J45" s="8"/>
      <c r="K45" s="8"/>
      <c r="L45" s="8"/>
      <c r="M45" s="8">
        <v>9.7100000000000009</v>
      </c>
      <c r="N45" s="8">
        <v>48.57</v>
      </c>
      <c r="O45" s="8">
        <v>48.57</v>
      </c>
      <c r="P45" s="8">
        <v>48.57</v>
      </c>
      <c r="Q45" s="8">
        <v>48.57</v>
      </c>
      <c r="R45" s="8"/>
      <c r="S45" s="14"/>
    </row>
    <row r="46" spans="1:19" x14ac:dyDescent="0.25">
      <c r="A46" s="19" t="s">
        <v>100</v>
      </c>
      <c r="B46" s="11" t="s">
        <v>26</v>
      </c>
      <c r="C46" s="12">
        <v>214</v>
      </c>
      <c r="D46" s="12" t="s">
        <v>86</v>
      </c>
      <c r="E46" s="13">
        <v>41918</v>
      </c>
      <c r="F46" s="13">
        <v>41947</v>
      </c>
      <c r="G46" s="8"/>
      <c r="H46" s="8"/>
      <c r="I46" s="8"/>
      <c r="J46" s="8"/>
      <c r="K46" s="8"/>
      <c r="L46" s="8">
        <v>48.64</v>
      </c>
      <c r="M46" s="8">
        <v>48.64</v>
      </c>
      <c r="N46" s="8">
        <v>48.64</v>
      </c>
      <c r="O46" s="8">
        <v>48.64</v>
      </c>
      <c r="P46" s="8">
        <v>19.45</v>
      </c>
      <c r="Q46" s="8"/>
      <c r="R46" s="8"/>
      <c r="S46" s="14"/>
    </row>
    <row r="47" spans="1:19" x14ac:dyDescent="0.25">
      <c r="A47" s="19" t="s">
        <v>101</v>
      </c>
      <c r="B47" s="11" t="s">
        <v>27</v>
      </c>
      <c r="C47" s="12">
        <v>245</v>
      </c>
      <c r="D47" s="12" t="s">
        <v>102</v>
      </c>
      <c r="E47" s="13">
        <v>41933</v>
      </c>
      <c r="F47" s="13">
        <v>41967</v>
      </c>
      <c r="G47" s="8"/>
      <c r="H47" s="8"/>
      <c r="I47" s="8"/>
      <c r="J47" s="8"/>
      <c r="K47" s="8"/>
      <c r="L47" s="8"/>
      <c r="M47" s="8"/>
      <c r="N47" s="8">
        <v>39.200000000000003</v>
      </c>
      <c r="O47" s="8">
        <v>49</v>
      </c>
      <c r="P47" s="8">
        <v>49</v>
      </c>
      <c r="Q47" s="8">
        <v>49</v>
      </c>
      <c r="R47" s="8">
        <v>49</v>
      </c>
      <c r="S47" s="9">
        <v>9.8000000000000007</v>
      </c>
    </row>
    <row r="48" spans="1:19" x14ac:dyDescent="0.25">
      <c r="A48" s="19" t="s">
        <v>103</v>
      </c>
      <c r="B48" s="11" t="s">
        <v>28</v>
      </c>
      <c r="C48" s="12">
        <v>29</v>
      </c>
      <c r="D48" s="12" t="s">
        <v>104</v>
      </c>
      <c r="E48" s="13">
        <v>41942</v>
      </c>
      <c r="F48" s="13">
        <v>41943</v>
      </c>
      <c r="G48" s="8"/>
      <c r="H48" s="8"/>
      <c r="I48" s="8"/>
      <c r="J48" s="8"/>
      <c r="K48" s="8"/>
      <c r="L48" s="8"/>
      <c r="M48" s="8"/>
      <c r="N48" s="8"/>
      <c r="O48" s="8">
        <v>29</v>
      </c>
      <c r="P48" s="8"/>
      <c r="Q48" s="8"/>
      <c r="R48" s="8"/>
      <c r="S48" s="14"/>
    </row>
    <row r="49" spans="1:19" x14ac:dyDescent="0.25">
      <c r="A49" s="19" t="s">
        <v>105</v>
      </c>
      <c r="B49" s="11" t="s">
        <v>29</v>
      </c>
      <c r="C49" s="12">
        <v>264</v>
      </c>
      <c r="D49" s="12" t="s">
        <v>106</v>
      </c>
      <c r="E49" s="13">
        <v>41918</v>
      </c>
      <c r="F49" s="13">
        <v>41941</v>
      </c>
      <c r="G49" s="8"/>
      <c r="H49" s="8"/>
      <c r="I49" s="8"/>
      <c r="J49" s="8"/>
      <c r="K49" s="8"/>
      <c r="L49" s="8">
        <v>73.33</v>
      </c>
      <c r="M49" s="8">
        <v>73.33</v>
      </c>
      <c r="N49" s="8">
        <v>73.33</v>
      </c>
      <c r="O49" s="8">
        <v>44</v>
      </c>
      <c r="P49" s="8"/>
      <c r="Q49" s="8"/>
      <c r="R49" s="8"/>
      <c r="S49" s="14"/>
    </row>
    <row r="50" spans="1:19" x14ac:dyDescent="0.25">
      <c r="A50" s="19" t="s">
        <v>135</v>
      </c>
      <c r="B50" s="11" t="s">
        <v>47</v>
      </c>
      <c r="C50" s="12">
        <v>223</v>
      </c>
      <c r="D50" s="12" t="s">
        <v>84</v>
      </c>
      <c r="E50" s="13">
        <v>41887</v>
      </c>
      <c r="F50" s="13">
        <v>41915</v>
      </c>
      <c r="G50" s="8">
        <v>10.62</v>
      </c>
      <c r="H50" s="8">
        <v>53.1</v>
      </c>
      <c r="I50" s="8">
        <v>53.1</v>
      </c>
      <c r="J50" s="8">
        <v>53.1</v>
      </c>
      <c r="K50" s="8">
        <v>53.1</v>
      </c>
      <c r="L50" s="8"/>
      <c r="M50" s="8"/>
      <c r="N50" s="8"/>
      <c r="O50" s="8"/>
      <c r="P50" s="8"/>
      <c r="Q50" s="8"/>
      <c r="R50" s="8"/>
      <c r="S50" s="14"/>
    </row>
    <row r="51" spans="1:19" x14ac:dyDescent="0.25">
      <c r="A51" s="19" t="s">
        <v>136</v>
      </c>
      <c r="B51" s="11" t="s">
        <v>48</v>
      </c>
      <c r="C51" s="12">
        <v>222</v>
      </c>
      <c r="D51" s="12" t="s">
        <v>80</v>
      </c>
      <c r="E51" s="13">
        <v>41906</v>
      </c>
      <c r="F51" s="13">
        <v>41926</v>
      </c>
      <c r="G51" s="8"/>
      <c r="H51" s="8"/>
      <c r="I51" s="8"/>
      <c r="J51" s="8">
        <v>44.4</v>
      </c>
      <c r="K51" s="8">
        <v>74</v>
      </c>
      <c r="L51" s="8">
        <v>74</v>
      </c>
      <c r="M51" s="8">
        <v>29.6</v>
      </c>
      <c r="N51" s="8"/>
      <c r="O51" s="8"/>
      <c r="P51" s="8"/>
      <c r="Q51" s="8"/>
      <c r="R51" s="8"/>
      <c r="S51" s="14"/>
    </row>
    <row r="52" spans="1:19" s="27" customFormat="1" x14ac:dyDescent="0.25">
      <c r="A52" s="21" t="s">
        <v>107</v>
      </c>
      <c r="B52" s="22" t="s">
        <v>149</v>
      </c>
      <c r="C52" s="23">
        <f>SUM(C53:C61)</f>
        <v>933</v>
      </c>
      <c r="D52" s="23"/>
      <c r="E52" s="24">
        <f>MIN(E53:E61)</f>
        <v>41900</v>
      </c>
      <c r="F52" s="24">
        <f>MAX(F53:F61)</f>
        <v>41978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6"/>
    </row>
    <row r="53" spans="1:19" x14ac:dyDescent="0.25">
      <c r="A53" s="19" t="s">
        <v>108</v>
      </c>
      <c r="B53" s="11" t="s">
        <v>30</v>
      </c>
      <c r="C53" s="12">
        <v>382</v>
      </c>
      <c r="D53" s="12" t="s">
        <v>109</v>
      </c>
      <c r="E53" s="13">
        <v>41932</v>
      </c>
      <c r="F53" s="13">
        <v>41956</v>
      </c>
      <c r="G53" s="8"/>
      <c r="H53" s="8"/>
      <c r="I53" s="8"/>
      <c r="J53" s="8"/>
      <c r="K53" s="8"/>
      <c r="L53" s="8"/>
      <c r="M53" s="8"/>
      <c r="N53" s="8">
        <v>100.53</v>
      </c>
      <c r="O53" s="8">
        <v>100.53</v>
      </c>
      <c r="P53" s="8">
        <v>100.53</v>
      </c>
      <c r="Q53" s="8">
        <v>80.42</v>
      </c>
      <c r="R53" s="8"/>
      <c r="S53" s="14"/>
    </row>
    <row r="54" spans="1:19" ht="18.75" customHeight="1" x14ac:dyDescent="0.25">
      <c r="A54" s="10" t="s">
        <v>110</v>
      </c>
      <c r="B54" s="11" t="s">
        <v>31</v>
      </c>
      <c r="C54" s="12">
        <v>31</v>
      </c>
      <c r="D54" s="12" t="s">
        <v>111</v>
      </c>
      <c r="E54" s="13">
        <v>41906</v>
      </c>
      <c r="F54" s="13">
        <v>41941</v>
      </c>
      <c r="G54" s="8"/>
      <c r="H54" s="8"/>
      <c r="I54" s="8"/>
      <c r="J54" s="8">
        <v>0</v>
      </c>
      <c r="K54" s="8">
        <v>0</v>
      </c>
      <c r="L54" s="8">
        <v>0</v>
      </c>
      <c r="M54" s="8">
        <v>31</v>
      </c>
      <c r="N54" s="8">
        <v>0</v>
      </c>
      <c r="O54" s="8">
        <v>0</v>
      </c>
      <c r="P54" s="8"/>
      <c r="Q54" s="8"/>
      <c r="R54" s="8"/>
      <c r="S54" s="14"/>
    </row>
    <row r="55" spans="1:19" ht="17.25" customHeight="1" x14ac:dyDescent="0.25">
      <c r="A55" s="10" t="s">
        <v>112</v>
      </c>
      <c r="B55" s="11" t="s">
        <v>32</v>
      </c>
      <c r="C55" s="12">
        <v>39</v>
      </c>
      <c r="D55" s="12" t="s">
        <v>113</v>
      </c>
      <c r="E55" s="13">
        <v>41911</v>
      </c>
      <c r="F55" s="13">
        <v>41948</v>
      </c>
      <c r="G55" s="8"/>
      <c r="H55" s="8"/>
      <c r="I55" s="8"/>
      <c r="J55" s="8"/>
      <c r="K55" s="8">
        <v>0</v>
      </c>
      <c r="L55" s="8">
        <v>0</v>
      </c>
      <c r="M55" s="8">
        <v>13</v>
      </c>
      <c r="N55" s="8">
        <v>26</v>
      </c>
      <c r="O55" s="8">
        <v>0</v>
      </c>
      <c r="P55" s="8">
        <v>0</v>
      </c>
      <c r="Q55" s="8"/>
      <c r="R55" s="8"/>
      <c r="S55" s="14"/>
    </row>
    <row r="56" spans="1:19" ht="23.25" customHeight="1" x14ac:dyDescent="0.25">
      <c r="A56" s="10" t="s">
        <v>114</v>
      </c>
      <c r="B56" s="11" t="s">
        <v>33</v>
      </c>
      <c r="C56" s="12">
        <v>47</v>
      </c>
      <c r="D56" s="12" t="s">
        <v>115</v>
      </c>
      <c r="E56" s="13">
        <v>41922</v>
      </c>
      <c r="F56" s="13">
        <v>41960</v>
      </c>
      <c r="G56" s="8"/>
      <c r="H56" s="8"/>
      <c r="I56" s="8"/>
      <c r="J56" s="8"/>
      <c r="K56" s="8"/>
      <c r="L56" s="8">
        <v>0</v>
      </c>
      <c r="M56" s="8">
        <v>0</v>
      </c>
      <c r="N56" s="8">
        <v>11.75</v>
      </c>
      <c r="O56" s="8">
        <v>35.25</v>
      </c>
      <c r="P56" s="8">
        <v>0</v>
      </c>
      <c r="Q56" s="8">
        <v>0</v>
      </c>
      <c r="R56" s="8">
        <v>0</v>
      </c>
      <c r="S56" s="14"/>
    </row>
    <row r="57" spans="1:19" ht="18" customHeight="1" x14ac:dyDescent="0.25">
      <c r="A57" s="10" t="s">
        <v>116</v>
      </c>
      <c r="B57" s="11" t="s">
        <v>34</v>
      </c>
      <c r="C57" s="12">
        <v>56</v>
      </c>
      <c r="D57" s="12" t="s">
        <v>117</v>
      </c>
      <c r="E57" s="13">
        <v>41926</v>
      </c>
      <c r="F57" s="13">
        <v>41964</v>
      </c>
      <c r="G57" s="8"/>
      <c r="H57" s="8"/>
      <c r="I57" s="8"/>
      <c r="J57" s="8"/>
      <c r="K57" s="8"/>
      <c r="L57" s="8"/>
      <c r="M57" s="8">
        <v>0</v>
      </c>
      <c r="N57" s="8">
        <v>0</v>
      </c>
      <c r="O57" s="8">
        <v>56</v>
      </c>
      <c r="P57" s="8">
        <v>0</v>
      </c>
      <c r="Q57" s="8">
        <v>0</v>
      </c>
      <c r="R57" s="8">
        <v>0</v>
      </c>
      <c r="S57" s="14"/>
    </row>
    <row r="58" spans="1:19" ht="18" customHeight="1" x14ac:dyDescent="0.25">
      <c r="A58" s="10" t="s">
        <v>118</v>
      </c>
      <c r="B58" s="11" t="s">
        <v>35</v>
      </c>
      <c r="C58" s="12">
        <v>73</v>
      </c>
      <c r="D58" s="12" t="s">
        <v>119</v>
      </c>
      <c r="E58" s="13">
        <v>41900</v>
      </c>
      <c r="F58" s="13">
        <v>41955</v>
      </c>
      <c r="G58" s="8"/>
      <c r="H58" s="8"/>
      <c r="I58" s="8">
        <v>0</v>
      </c>
      <c r="J58" s="8">
        <v>0</v>
      </c>
      <c r="K58" s="8">
        <v>0</v>
      </c>
      <c r="L58" s="8">
        <v>0</v>
      </c>
      <c r="M58" s="8">
        <v>60.83</v>
      </c>
      <c r="N58" s="8">
        <v>12.17</v>
      </c>
      <c r="O58" s="8">
        <v>0</v>
      </c>
      <c r="P58" s="8">
        <v>0</v>
      </c>
      <c r="Q58" s="8">
        <v>0</v>
      </c>
      <c r="R58" s="8"/>
      <c r="S58" s="14"/>
    </row>
    <row r="59" spans="1:19" ht="17.25" customHeight="1" x14ac:dyDescent="0.25">
      <c r="A59" s="10" t="s">
        <v>120</v>
      </c>
      <c r="B59" s="11" t="s">
        <v>36</v>
      </c>
      <c r="C59" s="12">
        <v>77</v>
      </c>
      <c r="D59" s="12" t="s">
        <v>121</v>
      </c>
      <c r="E59" s="13">
        <v>41918</v>
      </c>
      <c r="F59" s="13">
        <v>41963</v>
      </c>
      <c r="G59" s="8"/>
      <c r="H59" s="8"/>
      <c r="I59" s="8"/>
      <c r="J59" s="8"/>
      <c r="K59" s="8"/>
      <c r="L59" s="8">
        <v>0</v>
      </c>
      <c r="M59" s="8">
        <v>0</v>
      </c>
      <c r="N59" s="8">
        <v>11</v>
      </c>
      <c r="O59" s="8">
        <v>55</v>
      </c>
      <c r="P59" s="8">
        <v>11</v>
      </c>
      <c r="Q59" s="8">
        <v>0</v>
      </c>
      <c r="R59" s="8">
        <v>0</v>
      </c>
      <c r="S59" s="14"/>
    </row>
    <row r="60" spans="1:19" ht="18.75" customHeight="1" x14ac:dyDescent="0.25">
      <c r="A60" s="10" t="s">
        <v>122</v>
      </c>
      <c r="B60" s="11" t="s">
        <v>37</v>
      </c>
      <c r="C60" s="12">
        <v>105</v>
      </c>
      <c r="D60" s="12" t="s">
        <v>123</v>
      </c>
      <c r="E60" s="13">
        <v>41941</v>
      </c>
      <c r="F60" s="13">
        <v>41978</v>
      </c>
      <c r="G60" s="8"/>
      <c r="H60" s="8"/>
      <c r="I60" s="8"/>
      <c r="J60" s="8"/>
      <c r="K60" s="8"/>
      <c r="L60" s="8"/>
      <c r="M60" s="8"/>
      <c r="N60" s="8"/>
      <c r="O60" s="8">
        <v>0</v>
      </c>
      <c r="P60" s="8">
        <v>0</v>
      </c>
      <c r="Q60" s="8">
        <v>73.5</v>
      </c>
      <c r="R60" s="8">
        <v>31.5</v>
      </c>
      <c r="S60" s="9">
        <v>0</v>
      </c>
    </row>
    <row r="61" spans="1:19" ht="19.5" customHeight="1" x14ac:dyDescent="0.25">
      <c r="A61" s="10" t="s">
        <v>124</v>
      </c>
      <c r="B61" s="11" t="s">
        <v>38</v>
      </c>
      <c r="C61" s="12">
        <v>123</v>
      </c>
      <c r="D61" s="12" t="s">
        <v>125</v>
      </c>
      <c r="E61" s="13">
        <v>41929</v>
      </c>
      <c r="F61" s="13">
        <v>41963</v>
      </c>
      <c r="G61" s="8"/>
      <c r="H61" s="8"/>
      <c r="I61" s="8"/>
      <c r="J61" s="8"/>
      <c r="K61" s="8"/>
      <c r="L61" s="8"/>
      <c r="M61" s="8">
        <v>0</v>
      </c>
      <c r="N61" s="8">
        <v>0</v>
      </c>
      <c r="O61" s="8">
        <v>24.6</v>
      </c>
      <c r="P61" s="8">
        <v>98.4</v>
      </c>
      <c r="Q61" s="8">
        <v>0</v>
      </c>
      <c r="R61" s="8">
        <v>0</v>
      </c>
      <c r="S61" s="14"/>
    </row>
    <row r="62" spans="1:19" s="27" customFormat="1" x14ac:dyDescent="0.25">
      <c r="A62" s="21" t="s">
        <v>126</v>
      </c>
      <c r="B62" s="22" t="s">
        <v>150</v>
      </c>
      <c r="C62" s="23">
        <f>SUM(C63:C64)</f>
        <v>178</v>
      </c>
      <c r="D62" s="23"/>
      <c r="E62" s="24">
        <f>MIN(E63:E63:E64)</f>
        <v>41911</v>
      </c>
      <c r="F62" s="24">
        <f>MAX(F63:F63:F64)</f>
        <v>41929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6"/>
    </row>
    <row r="63" spans="1:19" x14ac:dyDescent="0.25">
      <c r="A63" s="10" t="s">
        <v>127</v>
      </c>
      <c r="B63" s="11" t="s">
        <v>39</v>
      </c>
      <c r="C63" s="12">
        <v>141</v>
      </c>
      <c r="D63" s="12" t="s">
        <v>82</v>
      </c>
      <c r="E63" s="13">
        <v>41918</v>
      </c>
      <c r="F63" s="13">
        <v>41929</v>
      </c>
      <c r="G63" s="8"/>
      <c r="H63" s="8"/>
      <c r="I63" s="8"/>
      <c r="J63" s="8"/>
      <c r="K63" s="8"/>
      <c r="L63" s="8">
        <v>70.5</v>
      </c>
      <c r="M63" s="8">
        <v>70.5</v>
      </c>
      <c r="N63" s="8"/>
      <c r="O63" s="8"/>
      <c r="P63" s="8"/>
      <c r="Q63" s="8"/>
      <c r="R63" s="8"/>
      <c r="S63" s="14"/>
    </row>
    <row r="64" spans="1:19" x14ac:dyDescent="0.25">
      <c r="A64" s="10" t="s">
        <v>137</v>
      </c>
      <c r="B64" s="11" t="s">
        <v>49</v>
      </c>
      <c r="C64" s="12">
        <v>37</v>
      </c>
      <c r="D64" s="12" t="s">
        <v>82</v>
      </c>
      <c r="E64" s="13">
        <v>41911</v>
      </c>
      <c r="F64" s="13">
        <v>41922</v>
      </c>
      <c r="G64" s="8"/>
      <c r="H64" s="8"/>
      <c r="I64" s="8"/>
      <c r="J64" s="8"/>
      <c r="K64" s="8">
        <v>18.5</v>
      </c>
      <c r="L64" s="8">
        <v>18.5</v>
      </c>
      <c r="M64" s="8"/>
      <c r="N64" s="8"/>
      <c r="O64" s="8"/>
      <c r="P64" s="8"/>
      <c r="Q64" s="8"/>
      <c r="R64" s="8"/>
      <c r="S64" s="14"/>
    </row>
    <row r="65" spans="1:19" x14ac:dyDescent="0.25">
      <c r="A65" s="10"/>
      <c r="B65" s="11"/>
      <c r="C65" s="12"/>
      <c r="D65" s="12"/>
      <c r="E65" s="13"/>
      <c r="F65" s="13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14"/>
    </row>
    <row r="66" spans="1:19" x14ac:dyDescent="0.25">
      <c r="A66" s="10"/>
      <c r="B66" s="11"/>
      <c r="C66" s="12"/>
      <c r="D66" s="12"/>
      <c r="E66" s="13"/>
      <c r="F66" s="13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14"/>
    </row>
    <row r="67" spans="1:19" x14ac:dyDescent="0.25">
      <c r="A67" s="10"/>
      <c r="B67" s="11"/>
      <c r="C67" s="12"/>
      <c r="D67" s="12"/>
      <c r="E67" s="13"/>
      <c r="F67" s="13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14"/>
    </row>
    <row r="68" spans="1:19" x14ac:dyDescent="0.25">
      <c r="A68" s="10"/>
      <c r="B68" s="11"/>
      <c r="C68" s="12"/>
      <c r="D68" s="12"/>
      <c r="E68" s="13"/>
      <c r="F68" s="13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14"/>
    </row>
    <row r="69" spans="1:19" x14ac:dyDescent="0.25">
      <c r="A69" s="10"/>
      <c r="B69" s="11"/>
      <c r="C69" s="12"/>
      <c r="D69" s="12"/>
      <c r="E69" s="13"/>
      <c r="F69" s="13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14"/>
    </row>
    <row r="70" spans="1:19" x14ac:dyDescent="0.25">
      <c r="A70" s="10"/>
      <c r="B70" s="11"/>
      <c r="C70" s="12"/>
      <c r="D70" s="12"/>
      <c r="E70" s="13"/>
      <c r="F70" s="13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14"/>
    </row>
    <row r="71" spans="1:19" x14ac:dyDescent="0.25">
      <c r="A71" s="10"/>
      <c r="B71" s="11"/>
      <c r="C71" s="12"/>
      <c r="D71" s="12"/>
      <c r="E71" s="13"/>
      <c r="F71" s="13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14"/>
    </row>
  </sheetData>
  <autoFilter ref="A5:O71"/>
  <mergeCells count="1">
    <mergeCell ref="A2:H2"/>
  </mergeCells>
  <pageMargins left="0.70866141732283472" right="0.70866141732283472" top="0.74803149606299213" bottom="0.74803149606299213" header="0.31496062992125984" footer="0.31496062992125984"/>
  <pageSetup scale="62" orientation="portrait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Hoja3</vt:lpstr>
      <vt:lpstr>Hoja3!Área_de_impresión</vt:lpstr>
      <vt:lpstr>Hoja3!Títulos_a_imprimir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2014-09-29T02:08:06Z</cp:lastPrinted>
  <dcterms:created xsi:type="dcterms:W3CDTF">2014-09-27T16:31:35Z</dcterms:created>
  <dcterms:modified xsi:type="dcterms:W3CDTF">2014-10-03T19:00:35Z</dcterms:modified>
</cp:coreProperties>
</file>