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4240" windowHeight="12600"/>
  </bookViews>
  <sheets>
    <sheet name="ML-042-2023" sheetId="1" r:id="rId1"/>
    <sheet name="Hoja2" sheetId="2" r:id="rId2"/>
    <sheet name="Hoja3" sheetId="3" r:id="rId3"/>
  </sheets>
  <calcPr calcId="145621"/>
</workbook>
</file>

<file path=xl/calcChain.xml><?xml version="1.0" encoding="utf-8"?>
<calcChain xmlns="http://schemas.openxmlformats.org/spreadsheetml/2006/main">
  <c r="F328" i="1" l="1"/>
  <c r="F324" i="1"/>
  <c r="F319" i="1"/>
  <c r="F275" i="1"/>
  <c r="F268" i="1"/>
  <c r="F259" i="1"/>
  <c r="F236" i="1"/>
  <c r="F233" i="1"/>
  <c r="F211" i="1"/>
  <c r="F202" i="1"/>
  <c r="F177" i="1"/>
  <c r="G165" i="1"/>
  <c r="F153" i="1"/>
  <c r="F144" i="1"/>
  <c r="F132" i="1"/>
  <c r="F128" i="1"/>
  <c r="F120" i="1"/>
  <c r="F117" i="1"/>
  <c r="F111" i="1"/>
  <c r="F102" i="1"/>
  <c r="F99" i="1"/>
  <c r="F93" i="1"/>
  <c r="F88" i="1"/>
  <c r="F86" i="1"/>
  <c r="F81" i="1"/>
  <c r="F74" i="1"/>
  <c r="F64" i="1"/>
  <c r="F60" i="1"/>
  <c r="F46" i="1"/>
  <c r="F38" i="1"/>
  <c r="F28" i="1"/>
  <c r="F24" i="1"/>
  <c r="F20" i="1"/>
  <c r="F210" i="1" l="1"/>
  <c r="F152" i="1"/>
  <c r="F98" i="1"/>
  <c r="F19" i="1"/>
  <c r="F85" i="1"/>
  <c r="F318" i="1"/>
  <c r="F258" i="1"/>
  <c r="F332" i="1" l="1"/>
  <c r="F333" i="1" s="1"/>
  <c r="F334" i="1" s="1"/>
</calcChain>
</file>

<file path=xl/sharedStrings.xml><?xml version="1.0" encoding="utf-8"?>
<sst xmlns="http://schemas.openxmlformats.org/spreadsheetml/2006/main" count="880" uniqueCount="542">
  <si>
    <t>R. AYUNTAMIENTO DE TORREON, 2022-2024</t>
  </si>
  <si>
    <t>DIRECCION GENERAL DE OBRAS PUBLICAS</t>
  </si>
  <si>
    <t>DGOP:</t>
  </si>
  <si>
    <t>Ubicación:</t>
  </si>
  <si>
    <t>Presupuesto</t>
  </si>
  <si>
    <t>CLAVE</t>
  </si>
  <si>
    <t>DESCRIPCION</t>
  </si>
  <si>
    <t>UNIDAD</t>
  </si>
  <si>
    <t>CANTIDAD</t>
  </si>
  <si>
    <t>PRECIO U.</t>
  </si>
  <si>
    <t>TOTAL</t>
  </si>
  <si>
    <t>OFICINAS DIRECCIÓN MUNICIPAL DE VIALDIAD</t>
  </si>
  <si>
    <t>A</t>
  </si>
  <si>
    <t>OBRA EXTERIOR</t>
  </si>
  <si>
    <t>A.1</t>
  </si>
  <si>
    <t>PRELIMINARES</t>
  </si>
  <si>
    <t>2.0301</t>
  </si>
  <si>
    <t>DESPALME DE TERRENO NATURAL POR MEDIOS MECANICOS DE 30 CM DE ESPESOR, EL PRECIO INCLUYE: ACARREO A 20.00 M, EQUIPO, HERRAMIENTA Y MANO DE OBRA. P.U.O.T.</t>
  </si>
  <si>
    <t>M2</t>
  </si>
  <si>
    <t>1.0003</t>
  </si>
  <si>
    <t xml:space="preserve"> TRAZO Y NIVELACION EN TERRENO CON EQUIPO TOPOGRAFICO Y MANUAL DE SER NECESARIO COLOCANDO REFERENCIAS, LAS CUALES PERMANECERAN HASTA LA TERMINACION DE LOS TRABAJOS, EL PRECIO INCLUYE: EQUIPO, MATERIALES, HERRAMIENTA Y MANO DE OBRA. P.U.O.T</t>
  </si>
  <si>
    <t>1.0004</t>
  </si>
  <si>
    <t>LIMPIEZA, CARGA Y ACARREO DEL MATERIAL PRODUCTO DE DESPALME, EXCAVACION Y DEMOLICIONES AL TIRADERO OFICIAL CAÑON DEL INDIO, EL PRECIO INCLUYE: REGALIA ABUNDAMIENTO, EQUIPO, HERRAMIENTA Y MANO DE OBRA. P.UO.T.</t>
  </si>
  <si>
    <t>M3</t>
  </si>
  <si>
    <t>A.2</t>
  </si>
  <si>
    <t>TERRACERIAS</t>
  </si>
  <si>
    <t>8.0323</t>
  </si>
  <si>
    <t>SUMINISTRO Y COLOCACION DE SUB BASE CON MATERIAL DE BANCO CALICHE CRIBADO, EL PRECIO INCLUYE:  ACAMELLONADO, TENDIDO, HUMEDEDECIDO, HOMOGENIZADO Y COMPACTADO AL 95 % DE SU P.V.S.M. EN CAPAS NO MAYORES DE 20 CM, MATERIALES, EQUIPO, HERRAMIENTA Y MANO DE OBRA, P.U.O.T.</t>
  </si>
  <si>
    <t>8.0007</t>
  </si>
  <si>
    <t xml:space="preserve"> SUMINISTRO Y COLOCACION DE BASE HIDRAULICA TIPO INDUSTRIAL, CON MATERIAL DE BANCO T.M.A. DE 11/2" A FINOS (BASE INDUSTRIAL 50% ARENA), EL PRECIO INCLUYE: TENDIDO, HUMEDEDECIDO, HOMOGENIZADO Y COMPACTADO AL 95 % DE SU
P.V.S.M. EN CAPAS NO MAYORES DE 20 CM, MATERIALES, EQUIPO, HERRAMIENTA Y MANO DE OBRA, P.U.O.T.</t>
  </si>
  <si>
    <t>A.3</t>
  </si>
  <si>
    <t>PAVIMENTOS (VIALIDADES)</t>
  </si>
  <si>
    <t>APLICACION DE RIEGO DE IMPREGNACION CON EMULSION ASFALTICA ECI-60 A RAZON DE 1.50 LTS POR M2, EL PRECIO INCLUYE: MATERIALES, DESPERDICIOS, EQUIPO, HERRAMIENTA Y MANO DE OBRA (P.U.O.T.)</t>
  </si>
  <si>
    <t>APLICACION DE RIEGO DE LIGA CON EMULSION ASFALTICA ECR-65 A RAZON DE 0.80 LTS POR M2, EL PRECIO INCLUYE: MATERIALES, DESPERDICIOS, EQUIPO, HERRAMIENTA Y MANO DE OBRA (P.U.O.T.)</t>
  </si>
  <si>
    <t>CONSTRUCCION DE CARPETA DE CONCRETO ASFALTICO DE 5 CMS DE ESPESOR COMPACTO, COMPACTADO AL 95% DE SU P.V.M., CONCRETO ASFALTICO ELABORADO EN PLANTA CON CEMENTO ASFALTICO PG64-22, MATERIAL PETREO CALIZA TRITURADA DE 3/4" A FINOS, EL PRECIO INCLUYE: MATERIALES, FABRICACIONES, DESPERDICIOS, EQUIPO, HERRAMIENTA Y MANO DE OBRA (P.U.O.T.)</t>
  </si>
  <si>
    <t>3.0347</t>
  </si>
  <si>
    <t xml:space="preserve"> PINTURA DEL LOGOTIPO PARA PERSONAS CON  DISCAPACIDAD, EN CAJONES DE ESTACIONAMIENTO CON PINTURA BLANCA/AMARILLO TRAFICO, MARCA COMEX O CALIDAD SIMILAR EN ESPECIFICACIONES Y CARACTERISTICAS DEL PRODUCTO,  SECCION DE 2.00x2.00 MTO. EL PRECIO INCLUYE: LIMPIEZA Y PREPARACION DE LA SUPERFICIE, TRAZO DEL SIMBOLO, FONDO, MATERIALES, DESPERDICIOS, HERRAMIENTA, MANO DE OBRA P.U.O.T.</t>
  </si>
  <si>
    <t>PZA</t>
  </si>
  <si>
    <t>8.0321</t>
  </si>
  <si>
    <t xml:space="preserve">SEÑALIZACIÓN DE FLECHAS DE DIRECCIÓN DE FLUJO (SEÑALIZACIÓN EN PISO) BLANCO O AMARILLO TRAFICO CON DIMENCIONES DE 5.00 X 0.75 MTS  INCLUYE: MATERIALES FLETES, DESPERDICIOS, PROTECCIÓN DE LAS ÁREAS ADYACENTES, ACARREOS HASTA EL LUGAR DE SU UTILIZACIÓN, LIMPIEZA DE LA SUPERFICIE. </t>
  </si>
  <si>
    <t>8.0016</t>
  </si>
  <si>
    <t>SUMINISTRO Y APLICACION DE PINTURA TRAFICO COLOR AMARILLO O BLANCO REFLEJANTE EN SUPERFICIES DE ASFALTO DE 12 CMS DE ANCHO, CONTINUA O DISCONTINUA CON MICROESFERA, EL PRECIO INCLUYE: TRAZO, MATERIALES, DESPERDICIOS, EQUIPO, HERRAMIENTA Y MANO DE OBRA (P.U.O.T.)</t>
  </si>
  <si>
    <t>ML</t>
  </si>
  <si>
    <t>8.0322</t>
  </si>
  <si>
    <t xml:space="preserve">PINTURA EN VIBRADORES (REDUCTORES DE VELOCIDAD) EN AREAS DE CIRCULACIÓN A BASE DE PINTURA DE ESMALTE, MCA. COMEX, O EQUIVALENTE EN CALIDAD Y COSTO. INCLUYE: MATERIALES FLETES, DESPERDICIOS, PROTECCIÓNDE LAS ÁREAS ADYACENTES CON TELAS DE POLIETILENO, ACARREOS HASTA EL LUGAR DE SU UTILIZACIÓN, LIMPIEZA DE LA SUPERFICIE, PLASTECIDO, LIJADO EN SU CASO, SELLADO, APLICACIÓN DE DOS CAPAS, RETIRO DE SOBRANTES FUERA DE OBRA. </t>
  </si>
  <si>
    <t>8.0017</t>
  </si>
  <si>
    <t>SUMINISTRO Y APLICACION DE PINTURA TRAFICO COLOR BLANCO EN SUPERFICIES DE ASFALTO DE 40 CMS. DE ANCHO, EN PASOS PEATONALES, EL PRECIO INCLUYE: TRAZO, MATERIALES, DESPERDICIOS, EQUIPO, HERRAMIENTA Y MANO DE OBRA (P.U.O.T.)</t>
  </si>
  <si>
    <t>3.0052</t>
  </si>
  <si>
    <t>PINTURA DEL LOGOTIPO PARA PERSONAS CON DISCAPACIDAD, EN RAMPAS Y/O BANQUETAS DE CONCRETO EN UNA SECCION DE HASTA 1.20x1.20 MTO. EL PRECIO INCLUYE: LIMPIEZA Y PREPARACION DE LA SUPERFICIE, TRAZO DEL SIMBOLO, FONDO, MATERIALES, DESPERDICIOS, HERRAMIENTA, MANO DE OBRA P.U.O.T.</t>
  </si>
  <si>
    <t>A.4</t>
  </si>
  <si>
    <t>ANDADORES,BANQUETAS Y ADOPASTO (CAJONES ESTACIONAMIENTO)</t>
  </si>
  <si>
    <t>8.0001</t>
  </si>
  <si>
    <t xml:space="preserve"> MEJORAMIENTO DE TERRENO NATURAL (20 CMS PROMEDIO), EL PRECIO INCLUYE: ESCARIFICADO, ACAMELLONADO, HUMEDECIDO, EXTENDIDO Y COMPACTADO, AL 90 % DE LA PRUEBA PROCTOR, EQUIPO, MATERIALES HERRAMIENTAS Y MANO DE OBRA. P.U.O.T.</t>
  </si>
  <si>
    <t>FABRICACION DE BANQUETA DE CONCRETO HECHO EN OBRA F´C = 150 KG/CM2 T.M.A, ¾", DE 10 DE ESPESOR, ACABADO SEMI PULIDO, EL PRECIO INCLUYE: FRONTERAS DE MADERA, MATERIALES, COLADO, VOLTEADOR, CURADO, EQUIPO, HERRAMIENTA Y MANO DE OBRA, P.U.O.T</t>
  </si>
  <si>
    <t>GUARNICION TRAPEZOIDAL DE CONCRETO HIDRAULICO SIMPLE HECHO EN OBRA CON REVOVEDORA DE SECCION 15X20X40 CM FC= 150KG/ CM2 T.M.A. ¾ ACABADO APARENTE, EL PRECIO INCLUYE: CIMBRA METALICA CON SEPARADORES A CADA 3 METROS, VIBRADO, CURADO, MATERIALES, EQUIPO, HERRAMIENTA Y MANO DE OBRA. P.U.O.T.</t>
  </si>
  <si>
    <t>9.0014</t>
  </si>
  <si>
    <t>SUMINISTRO E INSTALACION DE PASTO EN ROLLO, EL PRECIO INCLUYE: MATERIAL, EQUIPO, HERRAMIENTA, MANO DE OBRA P.U.O.T.</t>
  </si>
  <si>
    <t xml:space="preserve">9.0007 </t>
  </si>
  <si>
    <t>PLANTACION DE PLANTA DE ORNATO, EL PRECIO INCLUYE: SACAR TIERRA CONTAMINADA DE MACETA, PREPARACION DEL SITIO DE COLOCACION, MANTENIMIENTO Y RIEGO HASTA SU ENTREGA, MANIOBRAS, ENRRAIZADOR, TIERRA LIMPIA PARA JARDIN CON PORCENTAJE MAYOR DE ARENA, HERRAMIENTA, LIMPIEZA DEL AREA DE TRABAJO RETIRANDO MATERIALES SOBRANTES FUERA DE LA OBRA AL TIRADERO AUTORIZADO POR LA CONTRATANTE, EQUIPO, MANIOBRAS TRASLADO, MANO DE OBRA, P.U.O.T.</t>
  </si>
  <si>
    <t xml:space="preserve">PZA </t>
  </si>
  <si>
    <t xml:space="preserve">3.0359 </t>
  </si>
  <si>
    <t>SUMINISTRO Y COLOCACION DE GRAVA ROJA DECORATIVA DE ¾ CON UN ESPESOR DE 5 CM COLOCADA MANUALMENTE, EL PRECIO INCLUYE: MATERIAL, HERRAMIENTA Y MANO DE OBRA, P.U.O.T.</t>
  </si>
  <si>
    <t xml:space="preserve"> M3</t>
  </si>
  <si>
    <t>A.5</t>
  </si>
  <si>
    <t>BARDA DE COLINDANCIA ESTACIONAMIENTO</t>
  </si>
  <si>
    <t>PLANTILLA DE CONCRETO FC=100 KG POR CM2 DE 3/4 (19 mm) T.M.A. HECHO EN OBRA, CON REVOLVEDORA, DE 5 CM. DE ESPESOR EL PRECIO INCLUYE: EQUIPO, MATERIALES, HERRAMIENTA Y MANO DE OBRA. P.U.O.T.</t>
  </si>
  <si>
    <t>COLOCACION DE CIMBRA CON ACABADO NO APARENTE EN CIMENTACION CON MADERA DE 3A., EL PRECIO INCLUYE: DESCIMBRADO, MATERIALES, MANO DE OBRA, CORTES, DESPERDICIOS, FABRICACION, HERRAMIENTAS, MANO DE OBRA. (P.U.O.T.)</t>
  </si>
  <si>
    <t>SUMINISTRO, HABILITACION Y COLOCACION DE ACERO DE REFUERZO Fy= 4200 KG/CM2 No. 2.5 AL 8 ( VRS. DE 5/16" A 1" DE DIAMETRO) EL PRECIO INCUYE: MATERIALES, CORTES, DESPERDICIOS, CONSUMIBLES, ACARREOS HASTA EL LUGAR DE SU COLOCACION, LIMPIEZA DEL AREA DE TRABAJO, EQUIPO, HERRAMIENTA, MANO DE OBRA P.U.O.T.</t>
  </si>
  <si>
    <t>KG</t>
  </si>
  <si>
    <t>2.0010</t>
  </si>
  <si>
    <t>CONCRETO PREMEZCLADO F'c=250 KG/CM2 t.m.a. 19 mm (3/4") EN CIMENTACIÓN, EL PRECIO INCLUYE: MATERIALES, DESPERDICIOS, COLADO, VIBRADO, CURADO CON ADITIVO CURACRETO, EQUIPO, HERRAMIENTA, MANO DE OBRA P.U.O.T.</t>
  </si>
  <si>
    <t>4.0344</t>
  </si>
  <si>
    <t>PORTON VEHICULAR DE DOS HOJAS ABATIBLES CON SECCIÓN 6.00 X3.50 M DE ALTURA EL PRECIO INCLUYE: PORTA CANDADO, PASADOR MAUSER REFORZADO, PICAPORTE, 2 RUEDA PARA PORTON, BALERO DE CARGA, PLACA PARA ASENTAMIENTO DE BALERO,  MATERIAL, PINTURA DE FONDO, PINTURA ESMALTE COLOR A DETERMINAR POR EL CONTRATISTA, EQUIPO, HERMANIENTA Y MANO DE OBRA P.U.O.T.</t>
  </si>
  <si>
    <t>4.0345</t>
  </si>
  <si>
    <t xml:space="preserve">PORTON DE ACCESO PEATONAL DE SECCIÓN 2.40 X 2.20 M DE ALTURA EL PRECIO INCLUYE: PORTA CANDADO, PASADOR MANUAL, PICAPORTE MATERIAL, PINTURA DE FONDO, PINTURA ESMALTE COLOR A DETERMINAR POR EL CONTRATISTA, EQUIPO, HERMANIENTA Y MANO DE OBRA P.U.O.T. </t>
  </si>
  <si>
    <t>3.0006</t>
  </si>
  <si>
    <t>MURO DE BLOCK DE CONCRETO 15 X 20 X4O CM ASENTADO CON MORTERO CEMENTO ARENA 1:3 Y BOQUILLAS PROMEDIO DE 1.2 CM, ACABADO MEZCLA CORTADA EL PRECIO INCLUYE: MATERIAL, ANDAMIOS, CORTES Y DESPERDICIO, HERRAMIENTA Y MANO DE OBRA. P.U.O.T.</t>
  </si>
  <si>
    <t xml:space="preserve">3.0016 </t>
  </si>
  <si>
    <t>APLANADO ACABADO FINO DE MORTERO CEMENTO ARENA DE 1:4 DE 2.5 CM DE ESPESOR DE HASTA 3.00 M DE ALTURA, APLANADO A PLOMO Y REGLA, PULIDO CON LLANA, EL PRECIO INCLUYE: MATERIAL, ANDAMIO, HERRAMIENTA Y MANO DE OBRA. P.U.O.T..</t>
  </si>
  <si>
    <t>3.0348</t>
  </si>
  <si>
    <t>SUMINISTRO Y APLICACION DE PINTURA ANTIGRAFITI  DE 0.00 A 3.00 MTS DE ALTURA EN SUPERFICIES CON ACABADO BASE YESO Y/O MORTERO CEMENTO GRIS-ARENA, MARCA COMEX O CALIDAD SIMILAR EN ESPECIFICACIONES Y CARACTERISTICAS DEL PRODUCTO,APLICADA A DOS MANOS, EL PRECIO INCLUYE: CATALIZADOR Y XILON, MATERIALES, DESPERDICIOS, RESANE Y REBABEO DE LA SUPERFICIE,  PROTECCION DE AREAS LATERALES, ANDAMIO, HERRAMIENTA, MANO DE OBRA, P.U.O.T.</t>
  </si>
  <si>
    <t xml:space="preserve">3.0042 </t>
  </si>
  <si>
    <t>SUMINISTRO Y APLICACION DE PINTURA VINILICA DE 0.00 A 6.00 MTS DE ALTURA EN SUPERFICIES CON ACABADO CERRADO BASE YESO Y/O MORTERO CEMENTO GRIS-ARENA, COLORES INDICADOS POR LA SUPERVISION, MARCA COMEX O CALIDAD SIMILAR EN ESPECIFICACIONES Y CARACTERISTICAS DEL PRODUCTO, EL PRECIO INCLUYE: SELLADOR VINILICO, MATERIALES, DESPERDICIOS, RESANE Y REBABEO DE LA SUPERFICIE, PROTECCION DE AREAS LATERALES, ANDAMIO, HERRAMIENTA, MANO DE OBRA, P.U.O.T.</t>
  </si>
  <si>
    <t xml:space="preserve">3.0003 </t>
  </si>
  <si>
    <t>DALA CERRAMIENTO DE 15 X 20 CM DE CONCRETO HECHO EN OBRA CON REVOLVEDORA FC = 150 KG / CM2 19 MM ¾ T.M.A. REFORZADA CON 4 VARILLAS DE 3/8 Y ANILLOS DE ALAMBRON DE 1/4 A.C. 20 CM. EL PRECIO INCLUYE: MATERIAL, EQUIPO, CIMBRA, CURADO, HERRAMIENTA Y MANO DE OBRA P.U.O.T.</t>
  </si>
  <si>
    <t>3.0136</t>
  </si>
  <si>
    <t>FABRICACION DE DALA DE DESPLANTE DE ML CONCRETO FC=250 KG/CM2 H.O. TMA 19 MM, ARMADA CON 4 VARILLAS DE 3/8" Y ESTRIBOS DE ALAMBRON LISO DE 1/4" @ 20 CMS. CIMBRA ACABADO APARENTE, CON UNA SECCION DE 0.20x0.30 MTO. CON CHAFLAN EN ESQUINAS, EL PRECIO INCLUYE: MATERIALES, ACARREOS HASTA EL LUGAR DE SU UTILIZACION, CORTES, DESPERDICIOS, HABILITADOS, COLOCACION, VIBRADO, CURADO CON ADITIVO, LIMPIEZA Y RETIRO DE MATERIAL SOBRANTE Y/O INOPERANTE A 1ER ESTACION INDICADA POR LA SUPERVISIÓN, EQUIPO, HERRAMIENTA, MANO DE OBRA. P.U.O.T.</t>
  </si>
  <si>
    <t xml:space="preserve">3.0231 </t>
  </si>
  <si>
    <t>CASTILLO DE 15X15 CM. DE CONCRETO HECHO EN OBRA CON REVOLVEDORA FC=150KG/CM2 DE 19 mm T.M.A. ARMADO CON 4 VARILLAS DE 3/8 Y ANILLOS DE ALAMBRON DE ¼ A.C. 20 CM, ACABADO APARENTE, EL PRECIO INCLUYE: EQUIPO MATERIAL, CIMBRA Y CURADO, HERRAMIENTAS Y MANO DE OBRA. P.U.O.T.</t>
  </si>
  <si>
    <t>A.6</t>
  </si>
  <si>
    <t>RED SANITARIA GENERAL</t>
  </si>
  <si>
    <t>5.0003</t>
  </si>
  <si>
    <t>EXCAVACION EN SECO POR MEDIOS MANUALES EN TERRENO TIPO B, DE 0.00 A 2.00 MTO. DE PROFUNDIDAD, EL PRECIO INCLUYE: AFINE DE TALUDES Y PLANTILLA, HERRAMIENTA Y MANO DE OBRA, P.U.O.T.</t>
  </si>
  <si>
    <t xml:space="preserve">5.0077 </t>
  </si>
  <si>
    <t>SUMINISTRO E INSTALACION DE TUBERIA DE PVC RD-41 DE 4" DE DIAMETRO CON COPLE
INTEGRAL, EL PRECIO INCLUYE: CORTES, ALINEADO DE MATERIALES, HERRAMIENTA Y
MANO DE OBRA P.U.O.T.</t>
  </si>
  <si>
    <t xml:space="preserve">5.0037 </t>
  </si>
  <si>
    <t>REGISTRO SANITARIO DE 70X60 CM DE 90 CM DE PROFUNDIDAD, FABRICADO CON MUROS DE TABIQUE ROJO RECOCIDO DE 6X12X24 CM ASENTADO Y REVESTIDO CON MORTERO, CEM - ARENA 1:3, PISO DE CONCRETO SIMPLE F´C =150 KG/CM2, MARCO Y CONTRAMARCO DE ANGULO DE 11/2 X 1/8, TAPA DE CONCRETO REFORZADO CON VARILLA DE 3/8 A.C. 12 CM A. S. CONCRETO F´C = 150 KG/CM2, EL PRECIO INCLUYE: EXCAVACION, MATERIALES, EQUIPO, HERRAMIENTA Y MANO DE OBRA, P.U.O.T.</t>
  </si>
  <si>
    <t>A.7</t>
  </si>
  <si>
    <t>ACOMETIDA ELÉCTRICA</t>
  </si>
  <si>
    <t xml:space="preserve">5.0028 </t>
  </si>
  <si>
    <t>REGISTRO SANITARIO DE 40X60X80, CON MURO DE TABIQUE ROJO RECOCIDO DE 6X12X24 CM ASENTADO CON MORTERO CEMENTO ARENA 1:3 ACABADO CEMENTO PULIDO CON MORTERO CEMENTO ARENA 1:4, PISO DE CONCRETO SIMPLE HECHO EN OBRA, F´C=150 KG/ CM2, TAPA DE CONCRETO F´C=150 KG/CM2, MARCO Y CONTRAMARCO DE ANGULO DE 1X1X1/8 ARMADA CON MALLA ELECTROSOLDADA 6X6- 10/10. EL PRECIO INCLUYE: EXCAVACION MATERIA, HERRAMIENTA Y MANO DE OBRA. P.U.O.T.</t>
  </si>
  <si>
    <t xml:space="preserve">6.0013 </t>
  </si>
  <si>
    <t>SUMINISTRO E INSTALACION DE BASE DE CONCRETO PREFABRICADA EN 0.40 X 0.40 DE CORONA, 0.65 X 0.65 M EN BASE Y UNA ALTURA DE 0.70M, CON ANCLAS DE ¾ PARA ARBOTANTE DE 4.5 M A 7.5 M, EL PRECIO INCLUYE: EXCAVACION, INSTALACION, RELLENO Y COMPACTACION CON MATERIAL PRODUCTO DE EXCAVACION, P.U.O.T.</t>
  </si>
  <si>
    <t xml:space="preserve">5.0049 </t>
  </si>
  <si>
    <t>RELLENO CON MATERIAL DE BANCO (CALICHE CRIBADO) COMPACTADO PARA RELLENO EN BANQUETA, EL PRECIO INCLUYE: MATERIAL, EQUIPO, HERRAMIENTA Y MANO DE OBRA, P.U.O.T.</t>
  </si>
  <si>
    <t>6.0351</t>
  </si>
  <si>
    <t>TUBO DE ALBAÑAL DE 20 CM DE DIÁMETRO Y 45 CM DE LARGO CON TAPA PARA ALOJAR VARILLA COPPER WELD DE TIERRA FÍSICA EL PRECIO INCLUYE VARILLA Y CONECTOR, HERRAMIENTA, EQUIPO UY MANO DE OBRA P.U.O.T.</t>
  </si>
  <si>
    <t>6.0352</t>
  </si>
  <si>
    <t>SUMINISTRO Y COLOCACIÓN DE ALAMBRE DE COBRE DESNUDO CALIBRE 250 MARCA VIAKON  8 EL PRECIO INCLUYE: MATERIALES, CORTES, DESPERDICIOS, HERRAMIENTA, MANO DE OBRA P.U.O.T.</t>
  </si>
  <si>
    <t>6.0353</t>
  </si>
  <si>
    <t>SUMINISTRO Y COLOCACIÓN DE CABLE DE ALUMINIO 1/0 MONOPOLAR TIPO XLP MARCA VIAKON O SIMILAR EN CALIDAD, INCLUYE:  MANO DE OBRA, MATERIALES, DESPERDICIO, CORTAR, GUIADO, POLIDUCTO DE 38 MM, CONEXIÓN, ENCINTAR, EXCAVACION, P.U.O.T.</t>
  </si>
  <si>
    <t>6.0454</t>
  </si>
  <si>
    <t xml:space="preserve">SUMINISTRO, INSTALACIÓN Y CONEXIÓN DE TRANSFORMADOR TIPO PEDESTAL DE 75 KVA DE CAPACIDAD, TRIFÁSICO, DE 220/127 VOLTS, CONEXIÓN ESTRELLA-ESTRELLA, 5 TAPS, 2 DE 2.5% C/U POR ENCIMA Y POR DEBAJO DEL VOLTAJE NOMINAL, TIPO DE ENFRIAMIENTO KNAN, CON ACEITE VEGETAL VG-100, BOQUILLAS DE MEDIA TENSIÓN DE 200 AMPERE TIPO POZO, FUSIBLES TIPO LIMITADOR DE CORRIENTE Y DE EXPULSIÓN, PARA OPERAR A 1150 M.S.N.M., INCLUYE ACCESORIOS COMO INDICADORES DE PRESIÓN, TEMPERATURA, NIVEL, NORMA-J-285, MCA PROLEC. P.U.O.T. </t>
  </si>
  <si>
    <t>6.0356</t>
  </si>
  <si>
    <t>SUMINISTRO E INSTALACIÓN DE TABLERO GENERAL (TGE-01), CON INTERRUPTOR PRINCIPAL TERMOMAGNETICO 3P-1200A, GABINETE AUTOSOPORTADO GABINETE NEMA 1, GENERAL ELECTRIC, PINTADO EN COLOR GRIS ANSI 49, TENSIÓN DE OPERACIÓN 480VCA.  CAPACIDAD DE CORRIENTE DEL SISTEMA DE 1600 AMPS SIST, DE 3F 4H. BARRAS GENERALES DE COBRE, DIMENSIONADAS POR ELEVACIÓN DISEÑADAS PARA SOPORTAR 65KA SIMETRICOS DE CORTO CIRCUITO EN LA ESTRUCTURA. JUEGO DE BARRAS HORIZONTALES ( XBUS ) DE 800 AMPS, SECCIÓN DE ACOMETIDA, SECCIÓN TIPO COMBINACIÓN   DE  1600 AMPS., ALIMENTADO  CON INTERRUPTOR PRINCIPAL, EXTENSIÓN DE BARRAS PARA ACOPLAMIENTO LATERAL EQUIPO DE MEDICIÓN DIGITAL POWER METER PM850 EQUIPO DE PROTECCIÓN (COLOCADO EN SECCIÓN AUXILIAR) SUPRESOR DE SOBRETENSIONES TRANSITORIAS SURGELOGIC DE 480 KA DE SUPRESIÓN POR FASE . PARA UN SISTEMA ATERRIZADO DE 480/277 VCA  INCLUYE: INTERRUPTORES DEERIVADOS 2 DE 3P-500A, 1 DE 3P-150A, 1 DE 3P-125A, 1 DE 3P-100A, 1 DE 3P-70A, EL PRECIO INCLUYE: HERRAMIENTA, EQUIPO Y MANO DE OBRA. P.U.O.T.</t>
  </si>
  <si>
    <t>A.8</t>
  </si>
  <si>
    <t>INSTALACIÓN DE ALUMBRADO</t>
  </si>
  <si>
    <t>6.0357</t>
  </si>
  <si>
    <t xml:space="preserve">LUMINARIA TIPO 38 SENCILLA PARA ALUMBRADO EXTERIOR EQUIPADO CON EMISOR LUMÍNICO DE ESTADO SOLIDO DE ALTA POTENCIA, CELDA FOTOVOLTAICA SOLAR Y BATERÍA (PARA OPERACIÓN AUTÓNOMA), MONTADA EN POSTE PARA UNA ALTURA DE TOTAL DE 7.5 M., INCLUYE POSTE DE 7.50 M. EQUIPO, HERAMIENTA Y MANO DE OBRA. P.U.O.T. </t>
  </si>
  <si>
    <t>6.0358</t>
  </si>
  <si>
    <t xml:space="preserve">LUMINARIA TIPO 39 LUMINARIA TIPO WALPACK SOBREPUESTA EN PARED EL PRECIO INCLUYE: EQUIPO, HERAMIENTA Y MANO DE OBRA. P.U.O.T. </t>
  </si>
  <si>
    <t>6.0359</t>
  </si>
  <si>
    <t xml:space="preserve">SUMINISTRO Y COLOCACIÓN DE REGISTRO PREFABRICADO ELÉCTRICO DE MEDIA TENSION EN ARROYO TIPO 3, CON TAPA DE CONCRETO POLIMERICO 84-A (RMTA3) DE 1.16 X 1.16 X 0.90, NORMA CFE-RMTA-3  2008., EL PRECIO INCLUYE: EQUIPO, HERRAMIENTA Y MANO DE OBRA P.U.O.T. </t>
  </si>
  <si>
    <t>6.0360</t>
  </si>
  <si>
    <t xml:space="preserve">COLOCACIÓN DE CABLE DE COBRE  DESNUDO CALIBRE 10 KCM  AWG.,  EL PRECIO INCLUYE: EQUIPO, HERRAMIENTA Y MANO DE OBRA P.U.O.T. </t>
  </si>
  <si>
    <t xml:space="preserve">6.0031 </t>
  </si>
  <si>
    <t>SUMINISTRO Y COLOCACION DE CABLE DE COBRE THW-LS/THHWS-LS 600 V CALIBRE 10 MARCA CONDUMEX O CALIDAD SIMILAR EN ESPECIFICACIONES Y CARACTERISTICAS DEL PRODUCTO, EL PRECIO INCUYE: MATERIALES, CORTES, DESPERDICIOS, COLORES INDICADOS EN PROYECTO, HERRAMIENTA, MANO DE OBRA
P.U.O.T.</t>
  </si>
  <si>
    <t>6.0361</t>
  </si>
  <si>
    <t>SUMINISTRO Y COLOCACIÓN DE TUBO DE POLIETILENO DE ALTA DENSIDAD CORRUGADO TIPO "S" DE 3" EN INSTALACION ELECTRICA SUBTERRANEA MARCA PT CORR O SIMILAR EN CALIDAD, INCLUYE: CARGO DIRECTO POR EL COSTO DE MANO DE OBRA Y MATERIALES REQUERIDOS, FLETE A OBRA, ACARREO, TRAZO, FIJACIÓN, LIMPIEZA Y RETIRO DE SOBRANTES, EQUIPO DE SEGURIDAD, INSTALACIONES ESPECÍFICAS, DEPRECIACIÓN Y DEMÁS CARGOS DERIVADOS DEL USO DE EQUIPO Y HERRAMIENTA, EN CUALQUIER NIVEL.</t>
  </si>
  <si>
    <t>A.9</t>
  </si>
  <si>
    <t>DEMOLICIONES, DESMANTELAMIENTOS Y ACARREOS</t>
  </si>
  <si>
    <t xml:space="preserve">1.0009 </t>
  </si>
  <si>
    <t>DEMOLICION DE BANQUETA DE CONCRETO POR MEDIOS MANUALES DE 10 CM DE ESPESOR, EL PRECIO INCLUYE: HERRAMIENTA Y MANO DE OBRA, P.U.O.T</t>
  </si>
  <si>
    <t xml:space="preserve">1.0004 </t>
  </si>
  <si>
    <t>4.0330</t>
  </si>
  <si>
    <t>DESMONTAJE DE ESTRUCURAS EXITENTES A BASE DE PERFILES METÁLICOS DE DIFERENTES SECCIONES COMO PTR, ANGULO, SOLERAS O MONTEN CON CUBIERTA DE LÁMINA  CON RECUPERACIÓN A UNA ALTURA DE HASTA 4.00 MTS, INCLUYE: CORTES DE LOS ELEMENTOS QUE SE PRESENTEN DENTRO DE LA ACTIVIDAD, DESMONTAJE, DESATORNILLADO, CUADRILLA DE PEON ADICIONAL PARA APOYO EN LOS ACARREOS DE ELEMENTOS AL CENTRO DE ACOPIO DENTRO DE LA OBRA, EQUIPO NECESARIO PARA, ANDAMIOS, EQUIPO, HERAMIENTA Y MANO DE OBRA. P.U.O.T.</t>
  </si>
  <si>
    <t>B</t>
  </si>
  <si>
    <t>CISTERNA</t>
  </si>
  <si>
    <t>B.1</t>
  </si>
  <si>
    <t>TRABAJOS PRELIMINARES</t>
  </si>
  <si>
    <t>5.0001</t>
  </si>
  <si>
    <t>EXCAVACION EN SECO POR MEDIOS MANUALES EN TERRENO TIPO A, DE 0.00 A 2.00 MTO. DE PROFUNDIDAD,  EL PRECIO INCLUYE: AFINE DE TALUDES Y PLANTILLA, HERRAMIENTA Y MANO DE OBRA P.U.O.T.</t>
  </si>
  <si>
    <t>B.2</t>
  </si>
  <si>
    <t>CIMENTACION</t>
  </si>
  <si>
    <t xml:space="preserve">2.0011 </t>
  </si>
  <si>
    <t xml:space="preserve"> M2</t>
  </si>
  <si>
    <t>B.3</t>
  </si>
  <si>
    <t>ESTRUCTURA</t>
  </si>
  <si>
    <t xml:space="preserve">3.0153 </t>
  </si>
  <si>
    <t>CIMBRA PARA LOSA ACABADO APARENTE CON  TRIPLAY DE PINO DE 16 MM, ALTURA HASTA 3.50 MTS; INCLUYE: CIMBRADO, DESCIMBRADO, CHAFLAN, GOTERON, FRENTES, CORTES, DESPERDICIOS, DESCIMBRA, HERRAMIENTA, EQUIPO, MATERIAL MANO DE OBRA P.U.O.T.</t>
  </si>
  <si>
    <t xml:space="preserve">M2 </t>
  </si>
  <si>
    <t>C</t>
  </si>
  <si>
    <t>EDIFICIO OFICINAS Y CONTROL VEHICULAR</t>
  </si>
  <si>
    <t>C.1</t>
  </si>
  <si>
    <t xml:space="preserve">   PRELIMINARES Y EXCAVACIONES</t>
  </si>
  <si>
    <t>TRAZO Y NIVELACION EN TERRENO CON EQUIPO TOPOGRAFICO Y MANUAL DE SER NECESARIO COLOCANDO REFERENCIAS, LAS CUALES PERMANECERAN HASTA LA TERMINACION DE LOS TRABAJOS, EL PRECIO INCLUYE: EQUIPO, MATERIALES, HERRAMIENTA Y MANO DE OBRA. P.U.O.T</t>
  </si>
  <si>
    <t>C.2</t>
  </si>
  <si>
    <t xml:space="preserve">   CIMENTACION</t>
  </si>
  <si>
    <t>3.0135</t>
  </si>
  <si>
    <t xml:space="preserve"> MURETE DE ENRASE EN CIMENTACIÓN CON BLOCK DE CEMENTO HUECO DE 20x20x40 CM. ASENTADO CON MORTERO CEMENTO GRIS - ARENA PROPORCION 1:4, EL PRECIO INCLUYE: CASTILLO AHOGADO @ 0.80 MTO. CON 1 VARILLA DE 3/8" ANCLADA DESDE CIMENTACION, RELLENO DE HUECO CON CONCRETO F'C= 150 KG/CM2, H.O. T.M.A. 3/4", MATERIALES, CORTES, DESPERDICIOS HABILITADOS, COLOCACIONES, EQUIPO, HERRAMIENTA, MAMO DE OBRA. P.U.O.T.</t>
  </si>
  <si>
    <t xml:space="preserve">11.0004 </t>
  </si>
  <si>
    <t>SUMINISTRO Y APLICACION DE IMPERMEABILIZACION EN ELEMENTOS DE CONCRETO DE CIMENTACION, A BASE DE 1 CAPA DE HIDROPRAIMER Y 1 CAPAS DE VAPORITE 550, EL PRECIO INCLUYE: MATERIALES, DESPERDICIOS, LIMPIEZA DEL AREA DE TRABAJO, EQUIPO, HERRAMIENTA, MANO DE OBRA. P.U.O.T.</t>
  </si>
  <si>
    <t>3.0077</t>
  </si>
  <si>
    <t>SUMINISTRO Y HABILITADO DE ACERO PARA ANCLAJE DE CASTILLO EN CIMENTACION CON 4 VRS DEL NO. 3 (3/8" DE 80 CM, CON DOBLEZ EN EXTREMO INFERIOR A 90 GRADOS CON LONGITUD DE 40 CM EN DOBLEZ, ESTRIBOS DE NO. 2 (1/4") @20 CM. EL PRECIO INCLUYE: HABILITADO, CORTES, DESPERDICIOS, TRASLAPES, ALAMBRE RECOCIDO, HERRAMIENTA, MANO DE OBRA, P.U.O.T.</t>
  </si>
  <si>
    <t>C.3</t>
  </si>
  <si>
    <t xml:space="preserve">   ESTRUCTURA DE CONCRETO ARMADO </t>
  </si>
  <si>
    <t xml:space="preserve">3.0078 </t>
  </si>
  <si>
    <t>CONSTRUCCION DE PISO DE CONCRETO PREMEZCLADO F´C = 200 KG/CM2 T.M.A, ¾", DE 10 DE ESPESOR, ACABADO SEMI PULIDO, EL PRECIO INCLUYE: MALLA ELECTROSOLDADA 6/6 10-10, CIMBRA EN FRONTERAS DE MADERA, MATERIALES, COLADO, CURADO, EQUIPO, HERRAMIENTA Y MANO DE OBRA, P.U.O.T</t>
  </si>
  <si>
    <t xml:space="preserve">3.0154 </t>
  </si>
  <si>
    <t>CONCRETO F´C= 250 KG/CM2, TM.A.19MM (3/4"Ø), PREMEZCLADO Y BOMBEADO, LOS AGREGADOS GRUESOS Y FINOS UTILIZADOS SERAN PROCEDENTES DE MATERIALES EXTRAIDOS EN MANTO DE ROCA (PIEDRA DE CERRO) TRITURADOS Y CRIBADOS; INCLUYE:COLADO, VIBRADO, CURADO CON MEMBRANA, HERRAMIENTA, EQUIPO, MATERIAL, MANO DE OBRA, EQUIPO, P.U.O.T.</t>
  </si>
  <si>
    <t xml:space="preserve">M3 </t>
  </si>
  <si>
    <t>3.0370</t>
  </si>
  <si>
    <t xml:space="preserve">SUMINISTRO Y COLOCACION DE CASETON DE 50X60X10 CM EN LOSA REFORZADO CON ARMEX EN SENTIDO CORTO, INCLUYE MATERIALES, MANO DE OBRA, HERRAMIENTA P.U.O.T. </t>
  </si>
  <si>
    <t>C.4</t>
  </si>
  <si>
    <t xml:space="preserve">   MUROS, CADENAS Y CASTILLOS</t>
  </si>
  <si>
    <t xml:space="preserve"> MURO DE BLOCK DE CONCRETO 15 X 20 X40 CM ASENTADO CON MORTERO CEMENTO ARENA 1:3 Y BOQUILLAS PROMEDIO DE 1.2 CM, ACABADO MEZCLA CORTADA EL PRECIO INCLUYE: MATERIAL, ANDAMIOS, CORTES Y DESPERDICIO, HERRAMIENTA Y MANO DE
OBRA. P.U.O.T.</t>
  </si>
  <si>
    <t>D</t>
  </si>
  <si>
    <t>INSTALACION ELECTRICA Y AIRE ACONDICIONADO</t>
  </si>
  <si>
    <t>D.1</t>
  </si>
  <si>
    <t xml:space="preserve">   SISTEMA DE FUERZA TABLEROS</t>
  </si>
  <si>
    <t>3.0363</t>
  </si>
  <si>
    <t>SUMINISTRO E INSTALACIÓN DE TABLERO DE DISTRIBUCIÓN TIPO NQ DE 42 POLOS, 3 FASES 4 HILOS, 225 AMPERE, CON ZAPATAS PRINCIPALES, TAPA TIPO EMPOTRAR, No. DE CAT. NQ424L22514 F, MCA SQUARE-D., INCLUYE: LO NECESARIO PARA SU INSTALACIÓN Y CONEXIÓN.</t>
  </si>
  <si>
    <t>6.0364</t>
  </si>
  <si>
    <t>SUMINISTRO E INSTALACIÓN DE INTERRUPTOR TERMOMAGNETICO TIPO I LINE DE 3 X 30 AMPERE, No. DE CAT. HDA36030, MCA SQUARE-D. INCLUYE LO NECESARIO PARA SU INSTALACIÓN Y CONEXIÓN.</t>
  </si>
  <si>
    <t>6.0365</t>
  </si>
  <si>
    <t>SUMINISTRO E INSTALACIÓN DE INTERRUPTOR TERMOMAGNETICO TIPO I LINE DE 3 X 50 AMPERE, No. DE CAT. HDA36050, MCA SQUARE-D. INCLUYE LO NECESARIO PARA SU INSTALACIÓN Y CONEXIÓN.</t>
  </si>
  <si>
    <t>6.0366</t>
  </si>
  <si>
    <t>SUMINISTRO E INSTALACIÓN DE INTERRUPTOR TERMOMAGNETICO TIPO I LINE DE 3 X 60 AMPERE, No. DE CAT. HDA36060, MCA SQUARE-D. INCLUYE LO NECESARIO PARA SU INSTALACIÓN Y CONEXIÓN.</t>
  </si>
  <si>
    <t>6.0367</t>
  </si>
  <si>
    <t>SUMINISTRO E INSTALACIÓN DE SECCIONADOR DOBLE TIRO DE 30 AMPERE, 240 VCA, SIN PORTAFUSIBLES, TIPO NEMA 1, No. DE CAT., MCA SQUARE-D., INCLUYE LO NECESARIO PARA SU INSTALACIÓN Y CONEXIÓN.</t>
  </si>
  <si>
    <t>6.0368</t>
  </si>
  <si>
    <t>SUMINISTRO E INSTALACIÓN DE INTERRUPTOR TERMOMAGNETICO TIPO CAJA MOLDEADA DE 3 X 60 AMPERE, No. DE CAT. HDL36060, MCA SQUARE-D. INCLUYE LO NECESARIO PARA SU INSTALACIÓN Y CONEXIÓN.</t>
  </si>
  <si>
    <t>6.0369</t>
  </si>
  <si>
    <t>SUMINISTRO E INSTALACIÓN DE BARRA DE TIERRA CON AISLADORES, PARA TABLERO TIPO NQ DE VOLTAJE REGULADO, No. DE CAT. PKGTAB, MCA SQUARE-D.</t>
  </si>
  <si>
    <t>D.2</t>
  </si>
  <si>
    <t>AIRE ACONDICIONADO</t>
  </si>
  <si>
    <t xml:space="preserve">10.0050 </t>
  </si>
  <si>
    <t>SUMINISTRO E INSTALACION DE MINISPLIT INVERTER FRIO CALOR DE 1 TON MCA. MIRAGE O SIMILAR, CON 110 V; INCLUYE: BASE PARA MINISPLIT DE HERRERIA, DESAGÜE, INSTALACION ELECTRICA (CABLEADO NO. 10 Y 12, FIJACION, PRUEBAS, GARANTIA, HERRAMIENTA, EQUIPO, MATERIAL NECESARIO, MANO DE OBRA (ALCANCE DE INSTALACIONES 20 ML) P.U.O.T.</t>
  </si>
  <si>
    <t xml:space="preserve"> PZA</t>
  </si>
  <si>
    <t xml:space="preserve">10.0305 </t>
  </si>
  <si>
    <t>SUMINISTRO E INSTALACION DE MINISPLIT INVERTER FRIO CALOR DE 1.5 TON MCA. TRANE O SIMILAR CON 220 V; EL PRECIO INCLUYE: BASE PARA MINISPLIT DE HERRERIA, DESAGÜE, INSTALACION ELECTRICA, CABLE CAL12, 2H, FIJACION, PRUEBAS, GARANTIA, HERRAMIENTA, EQUIPO, MATERIAL NECESARIO, MANO DE OBRA P.U.O.T.</t>
  </si>
  <si>
    <t xml:space="preserve">10.0052 </t>
  </si>
  <si>
    <t>SUMINISTRO E INSTALACION DE EQUIPO DE AIRE ACONDICIONADO TIPO MINISPLIT INVERTER DE 2 TON 220V MARCA MIRAGE, EL PRECIO INCLUYE: EXTENSIÓN DE TUBERÍA PARA CONDUCCIÓN DE REFRIGERANTE, MATERIAL, MANO DE OBRA, CONEXIONES, DEREN DE AGUA CON PVC 1/2", HERRAMIENTA, EQUIPO, P.U.O.T.</t>
  </si>
  <si>
    <t>D.3</t>
  </si>
  <si>
    <t xml:space="preserve">   ALUMBRADO INTERIOR</t>
  </si>
  <si>
    <t>6.0141</t>
  </si>
  <si>
    <t>SALIDA ELECTRICA PARA ALUMBRADO CANALIZADA EN TUBO CONDUIT GALV. PARED DELGADA DE 19 MM (3/4") ALIMENTADO CON 2 CABLES DE COBRE CON AISLAMIENTO THW/LS/THHW-LS 600 V, COLOR NEGRO CAL 12 AWG (1F, 1 N) Y 1 CABLE DE COBRA CON AISLAMIENTO THW/THHWLS 600 V, COLOR VERDE 12 AWG SEGUN PLANO, EL PRECIO INCLUYE: CAJAS DE REGISTRO EN LAMINA GALVANIZADA, HERRAMIENTA, EQUIPO, MATERIAL, MANO DE OBRA (10 MTS DE ALCANCE) P.U.O.T.</t>
  </si>
  <si>
    <t>6.0456</t>
  </si>
  <si>
    <t>SUMINISTRO E INSTALACIÓN DE SALIDA PARA CONTACTO NORMAL EN PISO, A BASE DE TUBO PVC PESADO Y PARED DELGADA DE 3/4", CABLE THW CAL 10 AWG COLOR NEGRO Y BLANCO, CABLE THW COLOR VERDE CAL 12 AWG MCA CONDUMEX, INCLUYE: TUBERIA, CODOS, COPLES, CONECTORES, CHALUPAS, REGISTROS, ABRAZADERAS, CINTA DE AISLAR, CONEXIÓN, CONTACTO DOBLE MONOFÁSICO, 20A, 127V, COLOR BLANCO, No. DE CAT. QZ4029GC, TAPA DE 3 MÓDULOS COLOR BLANCO, LÍNEA QUINZIÑO MX, MCA BTICINO, Y LO NECESARIO PARA SU INSTALACIÓN.</t>
  </si>
  <si>
    <t xml:space="preserve">6.0001 </t>
  </si>
  <si>
    <t>SALIDA ELECTRICA PARA CONTACTO DUPLEX POLARIZADO Y ATERRIZADO, CANALIZADO CON TUBERIA CONDUIT GALVANIZADO PARED DELGADA DE ¾, ALIMENTADO CON DOS CABLES DE COBRE CON AISLAMIENTO THW - LS/THHW-LS 600 V, COLOR NEGRO, CALIBRE 10 AWG (1F, 1N) Y UN CABLE DE COBRE CON AISLAMIENTO THW/ THHWLS 600 V, COLOR VERDE, CALIBRE 12 AWG (T), EL PRECIO INCLUYE: PRUEBAS Y CONEXIONES A LA RED, MATERIAL, EQUIPO, HERRAMIENTA Y MANO DE OBRA (ALCANCE DE 10.00 M), P.U.O.T.</t>
  </si>
  <si>
    <t xml:space="preserve">SALIDA </t>
  </si>
  <si>
    <t>6.0457</t>
  </si>
  <si>
    <t>SUMINISTRO E INSTALACIÓN DE SALIDA PARA CONTACTO NORMAL CON PROTECCIÓN DE FALLA A TIERRA EN PISO, A BASE DE TUBO PVC, PARED DELGADA DE 3/4", CABLE THW CAL 10 AWG COLOR NEGRO Y BLANCO, CABLE THW COLOR VERDE CAL 12 AWG MCA CONDUMEX, INCLUYE: TUBERIA, CODOS, COPLES, CONECTORES, CHALUPAS, REGISTROS, ABRAZADERAS, CINTA DE AISLAR, CONEXIÓN, CONTACTO DOBLE MONOFÁSICO, 20A, 127V, COLOR BLANCO, No. DE CAT. QZ4029GFC, TAPA DE 3 MÓDULOS COLOR BLANCO, LÍNEA QUINZIÑO MX, MCA BTICINO, Y LO NECESARIO PARA SU INSTALACIÓN.</t>
  </si>
  <si>
    <t xml:space="preserve">6.0007 </t>
  </si>
  <si>
    <t>SALIDA PARA APAGADOR, EL PRECIO INCLUYE: CANALIZACION DE TUBO CONDUIT GALV. PARED DELGADA DE ½, CABLE THW ANTIFLAMA CALIBRE 12 (2 HILOS), RESPETANDO CODIGO DE COLORES PARA IDENTIFICAR CIRCUITOS Y FASES). EL PRECIO INCLUYE: SUJECION EN LOSA O MUROS CON ABRAZADERA, TAQUETES, CAJAS, PRUEBAS, EQUIPO, HERRAMIENTA Y MANO DE OBRA. P.U.O.T</t>
  </si>
  <si>
    <t xml:space="preserve">6.0150 </t>
  </si>
  <si>
    <t>SALIDA PARA APAGADOR DE ESCALERA, EL PRECIO INCLUYE: CANALIZACION DE TUBO CONDUIT GALV. PARED DELGADA DE 1/2, CABLE THW ANTIFLAMA CALIBRE 12 (2 HILOS), RESPETANDO CODIGO DE COLORES PARA IDENTIFICAR CIRCUITOS Y FASES). EL PRECIO INCLUYE: SUJECION EN LOSA O MUROS CON ABRAZADERA, TAQUETES, CAJAS, PRUEBAS, EQUIPO, HERRAMIENTA Y MANO DE OBRA. P.U.O.T.</t>
  </si>
  <si>
    <t>SALIDA</t>
  </si>
  <si>
    <t xml:space="preserve">6.0041 </t>
  </si>
  <si>
    <t>SUMINISTRO Y COLOCACIÓN DE LUMINARIA DE EMPOTRAR DE 60 X 60 CMS MARCA CONSTRULITA MODELO OF1014BBNA, LED 45 W, 277 V, LUZ BLANCA NEUTRA 4500 lm, O CALIDAD SIMILAR N CARACTERISTICAS Y ESPECIFICACIONES DEL PRODUCTO, EL PRECIO INCLUYE: MATERIALES DE CONEXION Y COLGANTEO, CABLE DE USO RUDO DE 3 X 12 DE HASTA 2.00 M, PRUEBAS, ANDAMIO, HERRAMIENTA, MANO DE OBRA, P.U.O.T.</t>
  </si>
  <si>
    <t xml:space="preserve">6.0099 </t>
  </si>
  <si>
    <t>SUMINISTRO Y COLOCACION DE LAMPARA CUADRADA DE SOBREPONER 18 W MODELO 18PTLLED65MVB MARCA TECNOLITE O CALIDAD SIMILAR EN ELEVADOR, EL PRECIO INCLUYE: EQUIPO, HERRAMIENTA, MANO DE OBRA, P.U.O.T.</t>
  </si>
  <si>
    <t>6.0455</t>
  </si>
  <si>
    <t>SUMINISTRO E INSTALACION DE SPOT EMPOTRABLE CONSUMO DE 18 WATTS , 120V, DE CAT LDN6 40/10 LO6 AR 120 MCA LITHONA O CALIDAD SIMILAR, EL PRECIO INCLUYE INSTALACION MATERIAL DE FIJACION TORNILLERIA CONEXIÓN A CABLE ELECTRICO PRUEBAS Y PUESTA EN MARCHA P.U.O.T.</t>
  </si>
  <si>
    <t xml:space="preserve">6.0322 </t>
  </si>
  <si>
    <t>SUMINISTRO E INSTALACION DE SPOT EMPOTRABLE CONSUMO DE 9 A 10 WATTS , FLUJO LUMINOSO DE 600 A 700 LUMENES CON DIAMETRO EXTERIOR 150MM, DIAMETRO INTERIOR 100MM Y EL GROSOR DE 90MM INCLUYE INSTALACION MATERIAL DE FIJACION TORNILLERIA CONEXIÓN A CABLE ELECTRICO PRUEBAS Y PUESTA EN MARCHA P.U.O.T.</t>
  </si>
  <si>
    <t>SUMINISTRO E INSTALACIÓN DE INTERRUPTOR TERMOMAGNETICO TIPO I LINE DE 2 X 15 AMPERE, No. DE CAT. HDA26015(AB), MCA SQUARE-D. INCLUYE LO NECESARIO PARA SU INSTALACIÓN Y CONEXIÓN.</t>
  </si>
  <si>
    <t>D.4</t>
  </si>
  <si>
    <t xml:space="preserve">   CONTACTOS</t>
  </si>
  <si>
    <t>6.0131</t>
  </si>
  <si>
    <t>SALIDA ELECTRICA PARA CONTACTO DUPLEX POLARIZADO Y ATERRIZADO, CANALIZADO CON TUBERIA POLIDUCTO NARANJA, ALIMENTADO CON DOS CABLES DE COBRE CON AISLAMIENTO THW - LS/THHW-LS 600 V, COLOR NEGRO, CALIBRE 10 AWG (1F, 1N) Y UN CABLE DE COBRE CON AISLAMIENTO THW/ THHWLS 600 V, COLOR VERDE, CALIBRE 12 AWG (T), EL PRECIO INCLUYE: PRUEBAS Y CONEXIONES A LA RED, MATERIAL, EQUIPO, HERRAMIENTA Y MANO DE OBRA (ALCANCE DE 4.00 M), P.U.O.T.</t>
  </si>
  <si>
    <t xml:space="preserve">6.0337 </t>
  </si>
  <si>
    <t>SUMINISTRO Y COLOCACION DE INTERRUPTOR TERMOMAGNETICO DE 1P DE  20 AMPS EL PRECIO INCLUYE: MATERIAL, HERRAMIENTA, MANO DE OBRA P.U.O.T</t>
  </si>
  <si>
    <t>6.0458</t>
  </si>
  <si>
    <t>SUMINISTRO E INSTALACIÓN DE SALIDA PARA CONTACTO NORMAL CON PROTECCIÓN DE FALLA A TIERRA EN MURO, A BASE DE TUBO PARED DELGADA DE 3/4", CABLE THW CAL 10 AWG COLOR NEGRO Y BLANCO, CABLE THW COLOR VERDE CAL 12 AWG MCA CONDUMEX, INCLUYE: TUBERIA, CODOS, COPLES, CONECTORES, CHALUPAS, REGISTROS, ABRAZADERAS, SOPORTERIA, CINTA DE AISLAR, CONEXIÓN, CONTACTO DOBLE MONOFÁSICO, 20A, 127V, COLOR BLANCO, No. DE CAT. QZ4029GFC, TAPA DE 3 MÓDULOS COLOR BLANCO, LÍNEA QUINZIÑO MX, MCA BTICINO, Y LO NECESARIO PARA SU INSTALACIÓN.</t>
  </si>
  <si>
    <t>6.0459</t>
  </si>
  <si>
    <t>6.0061</t>
  </si>
  <si>
    <t>SUMINISTRO Y COLOCACION DE INTERRUPTOR TERMOMAGNETICO DE 2P DE 15-50 AMPS EL PRECIO INCLUYE: MATERIAL, HERRAMIENTA, MANO DE OBRA P.U.O.T.</t>
  </si>
  <si>
    <t>E</t>
  </si>
  <si>
    <t xml:space="preserve">   INSTALACION HIDRAULICA</t>
  </si>
  <si>
    <t>E.1</t>
  </si>
  <si>
    <t xml:space="preserve">      AGUA FRIA</t>
  </si>
  <si>
    <t xml:space="preserve">5.0057 </t>
  </si>
  <si>
    <t>SUMINISTRO Y COLOCACION DE TUBO PLUS DE 1/2" (20 MM) DE DIAMETRO, EL PRECIO INCLUYE, EXCAVACION, RELLENO, MATERIALES, PRUEBA DE HERMETICIDAD, CONEXIONES, CONSUMIBLES, EQUIPO, HERRAMIENTA, MANO DE OBRA,  P.U.O.T.</t>
  </si>
  <si>
    <t>5.0329</t>
  </si>
  <si>
    <t>SUMINISTRO Y COLOCACION DE TUBO PLUS DE 3/4" (25 MM) DE DIAMETRO, EL PRECIO INCLUYE, EXCAVACION, RELLENO, MATERIALES, PRUEBA DE HERMETICIDAD, CONEXIONES, CONSUMIBLES, EQUIPO, HERRAMIENTA, MANO DE OBRA,  P.U.O.T.</t>
  </si>
  <si>
    <t xml:space="preserve">5.0058 </t>
  </si>
  <si>
    <t>SUMINISTRO Y COLOCACION DE TUBO PLUS DE 1" (32 MM) DE DIAMETRO, EL PRECIO INCLUYE, EXCAVACION, RELLENO, MATERIALES, CONEXIONES, CONSUMIBLES, EQUIPO, HERRAMIENTA, MANO DE OBRA P.U.O.T.</t>
  </si>
  <si>
    <t>5.0333</t>
  </si>
  <si>
    <t>SUMINISTRO Y COLOCACION DE COPLE TUBO PLUS DE 1/2" (20 MM) DE DIAMETRO, EL PRECIO INCLUYE, EXCAVACION, RELLENO, MATERIALES, PRUEBA DE HERMETICIDAD, CONEXIONES, CONSUMIBLES, EQUIPO, HERRAMIENTA, MANO DE OBRA,  P.U.O.T.</t>
  </si>
  <si>
    <t>PIEZA</t>
  </si>
  <si>
    <t>5.0334</t>
  </si>
  <si>
    <t>SUMINISTRO Y COLOCACION DE COPLE TUBO PLUS DE 3/4" (25 MM) DE DIAMETRO, EL PRECIO INCLUYE, EXCAVACION, RELLENO, MATERIALES, PRUEBA DE HERMETICIDAD, CONEXIONES, CONSUMIBLES, EQUIPO, HERRAMIENTA, MANO DE OBRA,  P.U.O.T.</t>
  </si>
  <si>
    <t>5.0335</t>
  </si>
  <si>
    <t>SUMINISTRO Y COLOCACION DE COPLE TUBO PLUS DE 1" (32 MM) DE DIAMETRO, EL PRECIO INCLUYE, EXCAVACION, RELLENO, MATERIALES, CONEXIONES, CONSUMIBLES, EQUIPO, HERRAMIENTA, MANO DE OBRA P.U.O.T.</t>
  </si>
  <si>
    <t>5.0339</t>
  </si>
  <si>
    <t>SUMINISTRO Y COLOCACION DE CODO DE 90° TUBO PLUS DE 1/2" (20 MM) DE DIAMETRO, EL PRECIO INCLUYE, EXCAVACION, RELLENO, MATERIALES, PRUEBA DE HERMETICIDAD, CONEXIONES, CONSUMIBLES, EQUIPO, HERRAMIENTA, MANO DE OBRA,  P.U.O.T.</t>
  </si>
  <si>
    <t>5.0340</t>
  </si>
  <si>
    <t>SUMINISTRO Y COLOCACION DE CODO DE 90° TUBO PLUS DE 3/4" (25 MM) DE DIAMETRO, EL PRECIO INCLUYE, EXCAVACION, RELLENO, MATERIALES, PRUEBA DE HERMETICIDAD, CONEXIONES, CONSUMIBLES, EQUIPO, HERRAMIENTA, MANO DE OBRA,  P.U.O.T.</t>
  </si>
  <si>
    <t>5.0341</t>
  </si>
  <si>
    <t>SUMINISTRO Y COLOCACION DE CODO DE 90° TUBO PLUS DE 1" (32 MM) DE DIAMETRO, EL PRECIO INCLUYE, EXCAVACION, RELLENO, MATERIALES, CONEXIONES, CONSUMIBLES, EQUIPO, HERRAMIENTA, MANO DE OBRA P.U.O.T.</t>
  </si>
  <si>
    <t>5.0345</t>
  </si>
  <si>
    <t>SUMINISTRO Y COLOCACION DE TEE TUBO PLUS DE 1/2" (20 MM) DE DIAMETRO, EL PRECIO INCLUYE, EXCAVACION, RELLENO, MATERIALES, PRUEBA DE HERMETICIDAD, CONEXIONES, CONSUMIBLES, EQUIPO, HERRAMIENTA, MANO DE OBRA,  P.U.O.T.</t>
  </si>
  <si>
    <t>5.0346</t>
  </si>
  <si>
    <t>SUMINISTRO Y COLOCACION DE TEE TUBO PLUS DE 3/4" (25 MM) DE DIAMETRO, EL PRECIO INCLUYE, EXCAVACION, RELLENO, MATERIALES, PRUEBA DE HERMETICIDAD, CONEXIONES, CONSUMIBLES, EQUIPO, HERRAMIENTA, MANO DE OBRA,  P.U.O.T.</t>
  </si>
  <si>
    <t>5.0347</t>
  </si>
  <si>
    <t>SUMINISTRO Y COLOCACION DE TEE TUBO PLUS DE 1" (32 MM) DE DIAMETRO, EL PRECIO INCLUYE, EXCAVACION, RELLENO, MATERIALES, CONEXIONES, CONSUMIBLES, EQUIPO, HERRAMIENTA, MANO DE OBRA P.U.O.T.</t>
  </si>
  <si>
    <t>5.0351</t>
  </si>
  <si>
    <t>SUMINISTRO Y COLOCACION DE REDUCCION BUSHING TUBO PLUS DE 1/2" (20 MM) A  3/4" (25 MM)  DE DIAMETRO, EL PRECIO INCLUYE, CAVACION, RELLENO, MATERIALES, PRUEBA DE HERMETICIDAD, CONEXIONES, CONSUMIBLES, EQUIPO, HERRAMIENTA, MANO DE OBRA,  P.U.O.T.</t>
  </si>
  <si>
    <t>5.0352</t>
  </si>
  <si>
    <t>SUMINISTRO Y COLOCACION DE  REDUCCION BUSHING TUBO PLUS DE 3/4" (25 MM) A 1" (25 MM)  DE DIAMETRO, EL PRECIO INCLUYE, EXCAVACION, RELLENO, MATERIALES, PRUEBA DE HERMETICIDAD, CONEXIONES, CONSUMIBLES, EQUIPO, HERRAMIENTA, MANO DE OBRA,  P.U.O.T.</t>
  </si>
  <si>
    <t>5.0353</t>
  </si>
  <si>
    <t>SUMINISTRO Y COLOCACION DE  REDUCCION BUSHING TUBO PLUS DE 3/4" (25 MM) A  1 1/2" (50 MM) DE DIAMETRO, EL PRECIO INCLUYE, EXCAVACION, RELLENO, MATERIALES, CONEXIONES, CONSUMIBLES, EQUIPO, HERRAMIENTA, MANO DE OBRA P.U.O.T.</t>
  </si>
  <si>
    <t>5.0354</t>
  </si>
  <si>
    <t>SUMINISTRO Y COLOCACION DE  REDUCCION BUSHING TUBO PLUS DE 1" ( 32 MM) A  1 1/4" (40 MM) DE DIAMETRO, EL PRECIO INCLUYE, EXCAVACION, RELLENO, MATERIALES, PRUEBA DE HERMETICIDAD, CONEXIONES, CONSUMIBLES, EQUIPO, HERRAMIENTA, MANO DE OBRA,  P.U.O.T.</t>
  </si>
  <si>
    <t>SUMINISTRO Y COLOCACION DE  CONECTOR TUBO PLUS DE 1 1/4" (40 MM) DE DIAMETRO, EL PRECIO INCLUYE, EXCAVACION, RELLENO, MATERIALES, PRUEBA DE HERMETICIDAD, CONEXIONES, CONSUMIBLES, EQUIPO, HERRAMIENTA, MANO DE OBRA,  P.U.O.T.</t>
  </si>
  <si>
    <t>SUMINISTRO Y COLOCACION DE TUERCA UNION TUBO PLUS DE 1/2" (20 MM) DE DIAMETRO, EL PRECIO INCLUYE, EXCAVACION, RELLENO, MATERIALES, PRUEBA DE HERMETICIDAD, CONEXIONES, CONSUMIBLES, EQUIPO, HERRAMIENTA, MANO DE OBRA,  P.U.O.T.</t>
  </si>
  <si>
    <t>SUMINISTRO Y COLOCACION DE TUERCA UNION TUBO PLUS DE 3/4" (25 MM) DE DIAMETRO, EL PRECIO INCLUYE, EXCAVACION, RELLENO, MATERIALES, PRUEBA DE HERMETICIDAD, CONEXIONES, CONSUMIBLES, EQUIPO, HERRAMIENTA, MANO DE OBRA,  P.U.O.T.</t>
  </si>
  <si>
    <t>SUMINISTRO Y COLOCACION DE TUERCA UNION  TUBO PLUS DE 1" (32 MM) DE DIAMETRO, EL PRECIO INCLUYE, EXCAVACION, RELLENO, MATERIALES, CONEXIONES, CONSUMIBLES, EQUIPO, HERRAMIENTA, MANO DE OBRA P.U.O.T.</t>
  </si>
  <si>
    <t>5.0430</t>
  </si>
  <si>
    <t>SUMINISTRO Y COLOCACION DE TAPON CAPA DE 13 MM  (20 MM) DE DIAMETRO, EL PRECIO INCLUYE, EXCAVACION, RELLENO, MATERIALES, PRUEBA DE HERMETICIDAD, CONEXIONES, CONSUMIBLES, EQUIPO, HERRAMIENTA, MANO DE OBRA,  P.U.O.T.</t>
  </si>
  <si>
    <t>SUMINISTRO E INSTALACION DE VALVULA DE ESFERA DE 1/2"  DE DIAMETRO, EL PRECIO INCLUYE:MATERIAL, EQUIPO, HERRAMIENTA, MANO DE OBRA. P.U.O.T.</t>
  </si>
  <si>
    <t>SUMINISTRO E INSTALACION DE VALVULA DE ESFERA DE 3/4"  DE DIAMETRO, EL PRECIO INCLUYE:MATERIAL, EQUIPO, HERRAMIENTA, MANO DE OBRA. P.U.O.T.</t>
  </si>
  <si>
    <t>E.2</t>
  </si>
  <si>
    <t xml:space="preserve">      AGUA CALIENTE</t>
  </si>
  <si>
    <t>SUMINISTRO Y COLOCACION DE  REDUCCION BUSHING TUBO PLUS DE 3/4" (25 MM) A 1" (32 MM)  DE DIAMETRO, EL PRECIO INCLUYE, EXCAVACION, RELLENO, MATERIALES, PRUEBA DE HERMETICIDAD, CONEXIONES, CONSUMIBLES, EQUIPO, HERRAMIENTA, MANO DE OBRA,  P.U.O.T.</t>
  </si>
  <si>
    <t>SUMINISTRO Y COLOCACION DE  CONECTOR TUBO PLUS DE 1/2" (20 MM) DE DIAMETRO, EL PRECIO INCLUYE, EXCAVACION, RELLENO, MATERIALES, PRUEBA DE HERMETICIDAD, CONEXIONES, CONSUMIBLES, EQUIPO, HERRAMIENTA, MANO DE OBRA,  P.U.O.T.</t>
  </si>
  <si>
    <t>SUMINISTRO Y COLOCACION DE CONECTOR TUBO PLUS DE 3/4" (25 MM) DE DIAMETRO, EL PRECIO INCLUYE, EXCAVACION, RELLENO, MATERIALES, PRUEBA DE HERMETICIDAD, CONEXIONES, CONSUMIBLES, EQUIPO, HERRAMIENTA, MANO DE OBRA,  P.U.O.T.</t>
  </si>
  <si>
    <t>SUMINISTRO Y COLOCACION DE   CONECTOR TUBO PLUS DE 2" (63 MM) DE DIAMETRO, EL PRECIO INCLUYE, EXCAVACION, RELLENO, MATERIALES, PRUEBA DE HERMETICIDAD, CONEXIONES, CONSUMIBLES, EQUIPO, HERRAMIENTA, MANO DE OBRA,  P.U.O.T.</t>
  </si>
  <si>
    <t>E.3</t>
  </si>
  <si>
    <t xml:space="preserve">      SOPORTERIA</t>
  </si>
  <si>
    <t xml:space="preserve">      SOPORTERIA A BASE DE UNICANAL U-10 LISO CALIBRE 12 DE 0.70M DE LONGITUD PARA SOPORTAR HASTA 2 TUBOS DE 64MMØ A 75MMØ (AF Y AC ) INCLUYE:2 TRAPECIO DE DOBLE ANCLAJE, 2 VARILLAS ROSCADAS DE 3/8" Y HASTA 1.00 METRO DE LONGITUD, TUERCAS Y RONDANAS, 4 EXPANSORES TIPO Z DE 3/8" , ABRAZADERAS UNICANAL DEL DIAMETRO INDICADO, SUMINISTRO Y MANO DE OBRA CALIFICADA, SUPERVISION, FLETES, ELEVACIONES VERTICALES Y HORIZONTALES, MANIOBRAS, TRAZO, HABILITACION, NIVELACION Y AJUSTES,  TORNILLERIA NECESARIA, SEGUETAS Y DEMAS CONSUMIBLES, HERRAMIENTA Y EQUIPO,  LIMPIEZAS Y LO NECESARIO PARA SU CORRECTA INSTALACION.</t>
  </si>
  <si>
    <t xml:space="preserve">      SOPORTERIA A BASE DE UNICANAL U-10 LISO CALIBRE 12 DE 0.95 M DE LONGITUD PARA SOPORTAR HASTA 3 TUBOS DE 64 A 100 MM DIAMETRO (AF, AC, RAC) INCLUYE:2 TRAPECIO DE DOBLE ANCLAJE, 2 VARILLAS ROSCADAS DE 3/8" Y HASTA 1.00 METRO DE LONGITUD, TUERCAS Y RONDANAS, 4 EXPANSORES TIPO Z DE 3/8" , ABRAZADERAS UNICANAL DEL DIAMETRO INDICADO, SUMINISTRO Y MANO DE OBRA CALIFICADA, SUPERVISION, FLETES, ELEVACIONES VERTICALES Y HORIZONTALES, MANIOBRAS, TRAZO, HABILITACION, NIVELACION Y AJUSTES,  TORNILLERIA NECESARIA, SEGUETAS Y DEMAS CONSUMIBLES, HERRAMIENTA Y EQUIPO,  LIMPIEZAS Y LO NECESARIO PARA SU CORRECTA INSTALACION.</t>
  </si>
  <si>
    <t xml:space="preserve">      SOPORTERIA A BASE DE UNICANAL U-10 LISO CALIBRE 12 DE 1.20 M DE LONGITUD PARA SOPORTAR HASTA 4 TUBOS DE 64 A 100 MM DIAMETRO (AF, AC, RAC, AT) INCLUYE:2 TRAPECIO DE DOBLE ANCLAJE, 2 VARILLAS ROSCADAS DE 3/8" Y HASTA 1.00 METRO DE LONGITUD, TUERCAS Y RONDANAS, 4 EXPANSORES TIPO Z DE 3/8" , ABRAZADERAS UNICANAL DEL DIAMETRO INDICADO, SUMINISTRO Y MANO DE OBRA CALIFICADA, SUPERVISION, FLETES, ELEVACIONES VERTICALES Y HORIZONTALES, MANIOBRAS, TRAZO, HABILITACION, NIVELACION Y AJUSTES,  TORNILLERIA NECESARIA, SEGUETAS Y DEMAS CONSUMIBLES, HERRAMIENTA Y EQUIPO,  LIMPIEZAS Y LO NECESARIO PARA SU CORRECTA INSTALACION.</t>
  </si>
  <si>
    <t xml:space="preserve">      SOPORTERIA A BASE DE UNICANAL U-10 LISO CALIBRE 12 DE 1.40 M DE LONGITUD PARA SOPORTAR HASTA 5 TUBOS DE 64 A 100 MM DIAMETRO (AF, AC, AT, RAC Y PCI) INCLUYE:2 TRAPECIO DE DOBLE ANCLAJE, 2 VARILLAS ROSCADAS DE 3/8" Y HASTA 1.00 METRO DE LONGITUD, TUERCAS Y RONDANAS, 4 EXPANSORES TIPO Z DE 3/8" , ABRAZADERAS UNICANAL DEL DIAMETRO INDICADO, SUMINISTRO Y MANO DE OBRA CALIFICADA, SUPERVISION, FLETES, ELEVACIONES VERTICALES Y HORIZONTALES, MANIOBRAS, TRAZO, HABILITACION, NIVELACION Y AJUSTES,  TORNILLERIA NECESARIA, SEGUETAS Y DEMAS CONSUMIBLES, HERRAMIENTA Y EQUIPO,  LIMPIEZAS Y LO NECESARIO PARA SU CORRECTA INSTALACION.</t>
  </si>
  <si>
    <t xml:space="preserve">      SOPORTERIA TIPO PERA PARA TUBERIAS HORIZONTALES COLGANTEADAS BAJO LOSA DE 1/2 ” DE DIAMETRO . INCLUYE: SUMINISTRO Y MANO DE OBRA, ABRAZADERA UNICANAL, TORNILLERIA NECESARIA, HERRAMIENTA Y EQUIPO,  LIMPIEZAS  P.U.O.T.</t>
  </si>
  <si>
    <t xml:space="preserve">      SOPORTERIA TIPO PERA PARA TUBERIAS HORIZONTALES COLGANTEADAS BAJO LOSA DE 1 1/4 ” DE DIAMETRO . INCLUYE: SUMINISTRO Y MANO DE OBRA, ABRAZADERA UNICANAL, TORNILLERIA NECESARIA, HERRAMIENTA Y EQUIPO,  LIMPIEZAS  P.U.O.T.</t>
  </si>
  <si>
    <t xml:space="preserve">      SOPORTERIA TIPO PERA PARA TUBERIAS HORIZONTALES COLGANTEADAS BAJO LOSA DE 1 1/2 ” DE DIAMETRO . INCLUYE: SUMINISTRO Y MANO DE OBRA, ABRAZADERA UNICANAL, TORNILLERIA NECESARIA, HERRAMIENTA Y EQUIPO,  LIMPIEZAS  P.U.O.T.</t>
  </si>
  <si>
    <t>F</t>
  </si>
  <si>
    <t xml:space="preserve"> INSTALACION SANITARIA</t>
  </si>
  <si>
    <t>F.1</t>
  </si>
  <si>
    <t xml:space="preserve">      DRENAJE SANITARIO</t>
  </si>
  <si>
    <t>5.0380</t>
  </si>
  <si>
    <t>SUMINISTRO Y COLOCACION DE TUBO PVC SANITARIO DE 2" (50 MM) DE DIAMETRO, EL PRECIO INCLUYE, EXCAVACION, RELLENO, MATERIALES,, CONEXIONES, CONSUMIBLES, EQUIPO, HERRAMIENTA, MANO DE OBRA,  P.U.O.T.</t>
  </si>
  <si>
    <t>5.0381</t>
  </si>
  <si>
    <t>SUMINISTRO Y COLOCACION DE TUBO PVC SANITARIO DE 4" (110 MM) DE DIAMETRO, EL PRECIO INCLUYE, EXCAVACION, RELLENO, MATERIALES,, CONEXIONES, CONSUMIBLES, EQUIPO, HERRAMIENTA, MANO DE OBRA,  P.U.O.T.</t>
  </si>
  <si>
    <t>5.0383</t>
  </si>
  <si>
    <t>SUMINISTRO Y COLOCACION DE COPLE PVC SANITARIO DE 2" (50 MM) DE DIAMETRO, EL PRECIO INCLUYE, EXCAVACION, RELLENO, MATERIALES,, CONEXIONES, CONSUMIBLES, EQUIPO, HERRAMIENTA, MANO DE OBRA,  P.U.O.T.</t>
  </si>
  <si>
    <t>5.0384</t>
  </si>
  <si>
    <t>SUMINISTRO Y COLOCACION DE COPLE PVC SANITARIO DE 4" (110 MM) DE DIAMETRO, EL PRECIO INCLUYE, EXCAVACION, RELLENO, MATERIALES,, CONEXIONES, CONSUMIBLES, EQUIPO, HERRAMIENTA, MANO DE OBRA,  P.U.O.T.</t>
  </si>
  <si>
    <t>5.0386</t>
  </si>
  <si>
    <t>SUMINISTRO Y COLOCACION DE CODO PVC SANITARIO DE 2" (50 MM) DE DIAMETRO, EL PRECIO INCLUYE, EXCAVACION, RELLENO, MATERIALES,, CONEXIONES, CONSUMIBLES, EQUIPO, HERRAMIENTA, MANO DE OBRA,  P.U.O.T.</t>
  </si>
  <si>
    <t>5.0387</t>
  </si>
  <si>
    <t>SUMINISTRO Y COLOCACION DE CODO PVC SANITARIO DE 4" (110 MM) DE DIAMETRO, EL PRECIO INCLUYE, EXCAVACION, RELLENO, MATERIALES,, CONEXIONES, CONSUMIBLES, EQUIPO, HERRAMIENTA, MANO DE OBRA,  P.U.O.T.</t>
  </si>
  <si>
    <t>5.0389</t>
  </si>
  <si>
    <t>SUMINISTRO Y COLOCACION DE TEE PVC SANITARIO DE 2" (50 MM) DE DIAMETRO, EL PRECIO INCLUYE, EXCAVACION, RELLENO, MATERIALES,, CONEXIONES, CONSUMIBLES, EQUIPO, HERRAMIENTA, MANO DE OBRA,  P.U.O.T.</t>
  </si>
  <si>
    <t>5.0390</t>
  </si>
  <si>
    <t>SUMINISTRO Y COLOCACION DE REDUCCION PVC SANITARIO DE 4" (100 MM )  A 2" (50 MM) DE DIAMETRO, EL PRECIO INCLUYE, EXCAVACION, RELLENO, MATERIALES,, CONEXIONES, CONSUMIBLES, EQUIPO, HERRAMIENTA, MANO DE OBRA,  P.U.O.T.</t>
  </si>
  <si>
    <t>5.0392</t>
  </si>
  <si>
    <t>SUMINISTRO Y COLOCACION DE YEE PVC SANITARIO DE 2" (50 MM) DE DIAMETRO, EL PRECIO INCLUYE, EXCAVACION, RELLENO, MATERIALES,, CONEXIONES, CONSUMIBLES, EQUIPO, HERRAMIENTA, MANO DE OBRA,  P.U.O.T.</t>
  </si>
  <si>
    <t>5.0393</t>
  </si>
  <si>
    <t>SUMINISTRO Y COLOCACION DE YEE PVC SANITARIO DE 4" (110 MM) DE DIAMETRO, EL PRECIO INCLUYE, EXCAVACION, RELLENO, MATERIALES,, CONEXIONES, CONSUMIBLES, EQUIPO, HERRAMIENTA, MANO DE OBRA,  P.U.O.T.</t>
  </si>
  <si>
    <t>5.0395</t>
  </si>
  <si>
    <t>SUMINISTRO Y COLOCACION DE YEE SENCILLA PVC SANITARIO DE 4" (110 MM)  X 2" (50MM) DE DIAMETRO, EL PRECIO INCLUYE, EXCAVACION, RELLENO, MATERIALES,, CONEXIONES, CONSUMIBLES, EQUIPO, HERRAMIENTA, MANO DE OBRA,  P.U.O.T.</t>
  </si>
  <si>
    <t>5.0397</t>
  </si>
  <si>
    <t>SUMINISTRO Y COLOCACION DE YEE DOBLE PVC SANITARIO DE 4" (110 MM)  DE DIAMETRO, EL PRECIO INCLUYE, EXCAVACION, RELLENO, MATERIALES,, CONEXIONES, CONSUMIBLES, EQUIPO, HERRAMIENTA, MANO DE OBRA,  P.U.O.T.</t>
  </si>
  <si>
    <t>5.0399</t>
  </si>
  <si>
    <t>SUMINISTRO Y COLOCACION DE YEE DOBLE PVC SANITARIO DE 4" (110 MM)  X 2" (50MM) DE DIAMETRO, EL PRECIO INCLUYE, EXCAVACION, RELLENO, MATERIALES,, CONEXIONES, CONSUMIBLES, EQUIPO, HERRAMIENTA, MANO DE OBRA,  P.U.O.T.</t>
  </si>
  <si>
    <t>5.0401</t>
  </si>
  <si>
    <t>SUMINISTRO Y COLOCACION DE TAPON DE PVC SANITARIO DE 4" (110 MM)  DE DIAMETRO, EL PRECIO INCLUYE, EXCAVACION, RELLENO, MATERIALES,, CONEXIONES, CONSUMIBLES, EQUIPO, HERRAMIENTA, MANO DE OBRA,  P.U.O.T.</t>
  </si>
  <si>
    <t>5.0402</t>
  </si>
  <si>
    <t>SUMINISTRO Y COLOCACION DE TAPON CIEGO DE PVC SANITARIO DE 4" (110 MM)  DE DIAMETRO, EL PRECIO INCLUYE, EXCAVACION, RELLENO, MATERIALES,, CONEXIONES, CONSUMIBLES, EQUIPO, HERRAMIENTA, MANO DE OBRA,  P.U.O.T.</t>
  </si>
  <si>
    <t>5.0403</t>
  </si>
  <si>
    <t>SUMINISTRO Y COLOCACION DE ADAPTADOR  PVC SANITARIO DE 2" (50 MM)  DE DIAMETRO, EL PRECIO INCLUYE, EXCAVACION, RELLENO, MATERIALES,, CONEXIONES, CONSUMIBLES, EQUIPO, HERRAMIENTA, MANO DE OBRA,  P.U.O.T.</t>
  </si>
  <si>
    <t>5.0404</t>
  </si>
  <si>
    <t>SUMINISTRO Y COLOCACION DE ADAPTADOR  PVC SANITARIO DE 4" (110 MM)  DE DIAMETRO, EL PRECIO INCLUYE, EXCAVACION, RELLENO, MATERIALES,, CONEXIONES, CONSUMIBLES, EQUIPO, HERRAMIENTA, MANO DE OBRA,  P.U.O.T.</t>
  </si>
  <si>
    <t>5.0076</t>
  </si>
  <si>
    <t>SUMINISTRO Y COLOCACION DE COLADERA DE REJILLA REDONDA EN ACERO INOXIDABLE MARCA HELVEX H-24 O SIMILAR EN ESPECIFICACIONES Y CARACTERISTICAS INCLUYE: CESPOL EN PISO, FIJACION, CONEXION, PRUEBAS,  MATERIAL EQUIPO Y/O, HERRAMIENTA,  P.U.O.T.</t>
  </si>
  <si>
    <t>5.0405</t>
  </si>
  <si>
    <t>SUMINISTRO Y COLOCACION DE COLADERA DE REJILLA REDONDA EN ACERO INOXIDABLE MARCA HELVEX 282 O SIMILAR EN ESPECIFICACIONES Y CARACTERISTICAS INCLUYE: CESPOL EN PISO, FIJACION, CONEXION, PRUEBAS,  MATERIAL EQUIPO Y/O, HERRAMIENTA,  P.U.O.T.</t>
  </si>
  <si>
    <t>5.0406</t>
  </si>
  <si>
    <t>SUMINISTRO Y COLOCACION DE COLADERA DE REJILLA REDONDA EN ACERO INOXIDABLE MARCA HELVEX 1342 O SIMILAR EN ESPECIFICACIONES Y CARACTERISTICAS INCLUYE: CESPOL EN PISO, FIJACION, CONEXION, PRUEBAS,  MATERIAL EQUIPO Y/O, HERRAMIENTA,  P.U.O.T.</t>
  </si>
  <si>
    <t>5.0407</t>
  </si>
  <si>
    <t>SUMINISTRO Y COLOCACION DE COLADERA DE REJILLA REDONDA EN ACERO INOXIDABLE MARCA HELVEX 2584 O SIMILAR EN ESPECIFICACIONES Y CARACTERISTICAS INCLUYE: CESPOL EN PISO, FIJACION, CONEXION, PRUEBAS,  MATERIAL EQUIPO Y/O, HERRAMIENTA,  P.U.O.T.</t>
  </si>
  <si>
    <t>F.2</t>
  </si>
  <si>
    <t xml:space="preserve">         EQUIPOS</t>
  </si>
  <si>
    <t>10.325</t>
  </si>
  <si>
    <t>SUMINISTRO E INSTALACION DE CALENTADOR DE DEPÓSITO ELÉCTRICO RHEEM TIENE UN TANQUE DE 189 L, CONEXIÓN DE AGUA DE 3/4". INCLUYE: SUMINISTRO Y MANO DE OBRA, HABILITACION, NIVELACION, LIMPIEZA, MATERIAL DE CONSUMO, HERRAMIENTA, EQUIPO, PRUEBAS HIDROSTATICAS SEGUN NORMAS VIGENTES Y DE ACUERDO AL PROVEEDOR, ARRAQUES Y PUESTA EN MARCHA, P.U.O.T.</t>
  </si>
  <si>
    <t xml:space="preserve">5.0196 </t>
  </si>
  <si>
    <t>SUMINISTRO E INSTALACION DE HIDRONEUMATICO DE 81 GAL CHALLENGER O SIMILAR, EL PRECIO INCLUYE: BASE METALICA, CONEXIONES, PRUEBAS, MATERIAL, EQUIPO, HERRAMIENTA, MANO DE OBRA P.U.O.T.</t>
  </si>
  <si>
    <t>F.3</t>
  </si>
  <si>
    <t xml:space="preserve">   MUEBLES Y ACCESORIOS SANITARIOS</t>
  </si>
  <si>
    <t xml:space="preserve">14.0001 </t>
  </si>
  <si>
    <t>SUMINISTRO Y COLOCACION DE DESPACHADOR DE TOALLAS DE PAPEL Kimberly-Clark 34346 PARA BAÑOS, INCLUYE: INCLUYE: MATERIAL, MANO DE OBRA Y HERRAMIENTA (P.U.O.T.)</t>
  </si>
  <si>
    <t xml:space="preserve">15.0359 </t>
  </si>
  <si>
    <t xml:space="preserve">SUMINISTRO Y COLOCACIÓN DE PORTARROLLO SANITARIO, MCA. HELVEX </t>
  </si>
  <si>
    <t>14.0002</t>
  </si>
  <si>
    <t xml:space="preserve"> SUMINISTRO Y COLOCACION DE JABONERA MODELO H-6067 MCA. ULINE O  CALIDAD SIMILAR PARA BAÑOS DE AREA DE SALUD, INCLUYE: MANO DE OBRA, HERRAMIENTA(P.U.O.T)</t>
  </si>
  <si>
    <t>15.0337</t>
  </si>
  <si>
    <t>SUMINISTRO Y COLOCACIÓN DE ESPEJO DE 60X60 CMS., CON BASTIDOR DE  ALUMINIO ANODIZADO NATURAL, INCLUYE: TAQUETES PARA TABLAROCA PIJAS, SUMINISTRO DE MATERIALES, MANO DE OBRA, EQUIPO Y LA HERRAMIENTA NECESARIA</t>
  </si>
  <si>
    <t>5.0412</t>
  </si>
  <si>
    <t>SUMINISTRO Y COLOCACION DE LLAVE ECONOMIZADORA PARA LAVABO DE CIERRE AUTOMATICO MARCA HELVEX MODELO TV-120, INCLUYE: VALVULA ANGULAR, ALIMENTADOR MCA. COFLEX, MATERIALES, MANO DE OBRA, HERRAMIENTA Y EQUIPO.</t>
  </si>
  <si>
    <t xml:space="preserve">5.0110 </t>
  </si>
  <si>
    <t>SUMINISTRO Y COLOCACION DE OVALIN COLOR BLANCO MARCA VITROMEX O EQUIVALENTE EN CALIDAD, EL PRECIO INCLUYE: LLAVE MEZCLADORA PARA LAVABO 4 PULGADAS BRILLANTE RUGO MODELO 24-cc, CESPOL, FIJACION, PRUEBAS AJUSTE MANO DE OBRA HERRAMIENTA MATERIALES Y EQUIPO (P.U.O.T.)</t>
  </si>
  <si>
    <t xml:space="preserve">5.0050 </t>
  </si>
  <si>
    <t>SUMINISTRO Y COLOCACION DE FLUXOMETRO MANUAL PARA W.C. HELVEX MODELO 110-WC-4.8 DE PALANCA O CALIDAD SIMILAR, EL PRECIO INCLUYE: MATERIALES, SELLADOS, HERRAMIENTA, MANO DE OBRA P.U.O.T.</t>
  </si>
  <si>
    <t>5.0413</t>
  </si>
  <si>
    <t>SUMINISTRO Y COLOCACION DE TAZA PARA FLUXOMETRO COLOR BLANCO MARCA: AMERICAN ESTANDAR MODELO OLÍMPICO FLUX 01038, O CALIDAD SIMILAR EN ESPECIFICACIONES Y CARACTERISTICAS DELPRODUCTO INCLUYE: MATERIAL DE FIJACION, MATERIALES, MANO DE OBRA, HERRAMIENTA Y EQUIPO.</t>
  </si>
  <si>
    <t>5.0414</t>
  </si>
  <si>
    <t>SUMINISTRO Y COLOCACION DE ASIENTO PARA TAZA M-135 CON TAPA COLOR BLANCO. MARCA: AMERICAN ESTANDAR MODELO 11002, INCLUYE: MATERIAL DE FIJACION, MATERIALES, MANO DE OBRA, HERRAMIENTA Y EQUIPO.</t>
  </si>
  <si>
    <t xml:space="preserve">15.0318 </t>
  </si>
  <si>
    <t>SUMINISTRO E INSTALACIÓN DE MINGITORIO SECO, MCA. HELVEX MOD. MOJAVE, INCLUYE: SUMINISTRO DE MATERIALES, MANO DE OBRA, EQUIPO Y LA HERRAMIENTA NECESARIA</t>
  </si>
  <si>
    <t xml:space="preserve">5.0051 </t>
  </si>
  <si>
    <t>SUMINISTRO Y COLOCACION DE FLUXOMETRO MANUAL PARA MINGITORIO  HELVEX MODELO 185-19 DE PALANCA O CALIDAD SIMILAR, EL PRECIO INCLUYE: MATERIALES, SELLADOS, HERRAMIENTA, MANO DE OBRA P.U.O.T.</t>
  </si>
  <si>
    <t>5.0415</t>
  </si>
  <si>
    <t>SUMINISTRO Y COLOCACION DE CONTRA PARA LAVABO MARCA: HELVEX MODELO TH-059, INCLUYE: MATERIALES, MANO DE OBRA, HERRAMIENTA Y EQUIPO.</t>
  </si>
  <si>
    <t>5.0416</t>
  </si>
  <si>
    <t>SUMINISTRO Y COLOCACION DE CESPOL PARA LAVABO EN ZINC MARCA: HELVEX MODELO TV-016, INCLUYE: MATERIALES, MANO DE OBRA, HERRAMIENTA Y EQUIPO.</t>
  </si>
  <si>
    <t>3.0322</t>
  </si>
  <si>
    <t xml:space="preserve"> MECETA DE CONCRETO PARA RECIBIR OVALINES MEDIDAS 2.50M X 0.60M X 0.10M Y 0.85 M DE ALTURA, ELABORADA CON CONCRETO F'C=200 KG/CM2, Y ARMADA CON VARILLAS DE 3/8", APOYADA SOBRE TRES MURO DE BLOCK 15X20X40 , ACABADO CON REPELLADO EN MUROS Y RECUBIERTA CON AZULEJO SEGÚN PROYECTO, ASENTADO CON MORTERO CEMENTO-ARENA RELACIÓN 1:4</t>
  </si>
  <si>
    <t>14.0301</t>
  </si>
  <si>
    <t>SUMINISTRO Y COLOCACION DE GANCHO DOBLE DE PARED ACABADO CROMO MARCA: HELVEX MODELO 106 CLASICA, INCLUYE: MATERIAL DE FIJACION, MATERIALES, MANO DE OBRA, HERRAMIENTA Y EQUIPO.</t>
  </si>
  <si>
    <t>5.0417</t>
  </si>
  <si>
    <t>SUMINISTRO Y COLOCACION DE REGADERA MARCA: HELVEX MODELO H-600, INCLUYE: MATERIALES, MANO DE OBRA, HERRAMIENTA Y EQUIPO.</t>
  </si>
  <si>
    <t>5.0418</t>
  </si>
  <si>
    <t>SUMINISTRO Y COLOCACION DE LLAVES PARA REGADERA (MANERALES) MARCA: HELVEX MODELO C-13, INCLUYE: MATERIAL DE FIJACION, MATERIALES, MANO DE OBRA, HERRAMIENTA Y EQUIPO.</t>
  </si>
  <si>
    <t>15.0359</t>
  </si>
  <si>
    <t xml:space="preserve"> SUMINISTRO Y COLOCACIÓN DE PORTARROLLO SANITARIO, MCA. HELVEX </t>
  </si>
  <si>
    <t>18.0300</t>
  </si>
  <si>
    <t>SUMINISTRO Y COLOCACION DE MAMPARAS (PUERTA, PANEL LATERAL, PILASTRA CENTRAL, PILASTRA PARED, PILASTRA, TERMINAL), MODELO STANDARD 4200, ACABADO ESMALTADO COLOR BLANCO ANTIGUO, MARCA SANILOCK,  INCLUYE: HERRAJES, ACARREOS, LIMPIEZAS, DESPERDICIOS, MANO DE OBRA Y HERRAMIENTA. P.U.O.T.</t>
  </si>
  <si>
    <t>G</t>
  </si>
  <si>
    <t xml:space="preserve">VENTANAS Y PUERTAS </t>
  </si>
  <si>
    <t>G.1</t>
  </si>
  <si>
    <t xml:space="preserve">   MARCOS Y PUERTAS</t>
  </si>
  <si>
    <t>4.0048</t>
  </si>
  <si>
    <t xml:space="preserve"> SUMINISTRO Y COLOCACION DE PUERTA METALICA DE 0.70 X 2.00 M, A BASE DE PERFILES TUBULARES Y LAMINA TIPO CANCER O EQUIVALENTE, EL PRECIO INCLUYE: MARCO, PINTURA ESMALTE Y CHAPA DE PARCHE, P.U.O.T.</t>
  </si>
  <si>
    <t xml:space="preserve">4.0001 </t>
  </si>
  <si>
    <t>SUMINISTRO Y COLOCACION DE PUERTA DE TABLERO MULTIPANEL CERRADO DE 1.00 X 2.13 M APROX. EL PRECIO INCLUYE: RIBETE DE JAMBA DE ALUMINIO, MARCO DE ALUMINIO CON REFUERZO DE MADERA TAQUETES, TORNILLOS, EQUIPO, HERRAMIENTA Y MANO DE OBRA, P.U.O.T.</t>
  </si>
  <si>
    <t>4.0332</t>
  </si>
  <si>
    <t>SUMINISTRO Y COLOCACION DE BISAGRA ESMALTADA DE 4 1/2" X 4 1/2",  EL PRECIO INCLUYE: MATERIAL, EQUIPO, HERRAMIENTA Y MANO DE OBRA  P.U.O.T.</t>
  </si>
  <si>
    <t>4.0333</t>
  </si>
  <si>
    <t>SUMINISTRO Y COLOCACION DE BISAGRA AL PISO,  EL PRECIO INCLUYE: MATERIAL, EQUIPO, HERRAMIENTA Y MANO DE OBRA  P.U.O.T.</t>
  </si>
  <si>
    <t>4.0334</t>
  </si>
  <si>
    <t>SUMINISTRO Y COLOCACION DE CIERRA PUERTA HIDRAULICO DE BRAZO , EL PRECIO INCLUYE: MATERIAL, EQUIPO, HERRAMIENTA Y MANO DE OBRA  P.U.O.T.</t>
  </si>
  <si>
    <t>4.0335</t>
  </si>
  <si>
    <t xml:space="preserve">SUMINISTRO Y COLOCACION DE MANIJA DE PALANCA  C /LLAVE ,  EL PRECIO INCLUYE: MATERIAL, EQUIPO, HERRAMIENTA Y MANO DE OBRA  P.U.O.T. </t>
  </si>
  <si>
    <t>4.0336</t>
  </si>
  <si>
    <t>SUMINISTRO Y COLOCACION DE CERROJO EXTRA DE SEGURIDAD  C/LLAVE  EL PRECIO INCLUYE: MATERIAL, EQUIPO, HERRAMIENTA Y MANO DE OBRA  P.U.O.T.</t>
  </si>
  <si>
    <t>4.0337</t>
  </si>
  <si>
    <t xml:space="preserve">SUMINISTRO Y COLOCACION DE TOPE PARA PUERTA RECTO MCA. PHILIPS O SIMILAR, METALICO CON PROTECCION DE HULE, ACABADO SATINADO,  EL PRECIO INCLUYE: MATERIAL, EQUIPO, HERRAMIENTA Y MANO DE OBRA  P.U.O.T. </t>
  </si>
  <si>
    <t>G.2</t>
  </si>
  <si>
    <t xml:space="preserve">   CANCELERIA</t>
  </si>
  <si>
    <t>4.0338</t>
  </si>
  <si>
    <t>SUMINISTRO E INSTALACIÓN DE VENTANA FIJA MEDIDA DE  2.65 X 2.15 MTRO. CON ALUMINIO DE 3" ACABADO BLANCO , CRISTAL SGG SOL LITE RECOCIDO 6MM DIVIDIDO EN 4 MODULOS CON UNIONES A HUESO. INCLUYE: ALUMINIO , CRISTAL, SELLADOR INTERIOR EXTERIOR, EMPAQUES,TORNILLERIA,MANO DE OBRA P.U.O.T.</t>
  </si>
  <si>
    <t>4.0339</t>
  </si>
  <si>
    <t>SUMINISTRO E INSTALACIÓN DE VENTANA FIJA MEDIDA DE  2.65 X 0.50 MTRO.  CON ALUMINIO DE 3" ACABADO BLANCO;CRISTAL SGG SOL LITE RECOCIDO 6MM DIVIDIDO EN 2 MODULOS FIJOS ,. INCLUYE: ALUMINIO , CRISTAL, SELLADOR INTERIOR EXTERIOR, EMPAQUES,TORNILLERIA, MANO DE OBRA P.U.O.T.</t>
  </si>
  <si>
    <t>4.0340</t>
  </si>
  <si>
    <t>SUMINISTRO E INSTALACIÓN DE VENTANA FIJA MEDIDA DE  3.25 X 1.12 MTRO.  CON ALUMINIO DE 3" ACABADO BLANCO;CRISTAL SGG SOL LITE RECOCIDO 6MM DIVIDIDO EN 3 MODULOS FIJOS ,. INCLUYE: ALUMINIO , CRISTAL, SELLADOR INTERIOR EXTERIOR, EMPAQUES,TORNILLERIA, MANO DE OBRA P.U.O.T.</t>
  </si>
  <si>
    <t>4.0341</t>
  </si>
  <si>
    <t>4.0342</t>
  </si>
  <si>
    <t>SUMINISTRO E INSTALACIÓN DE DOBLE PUERTA  BATIENTE CON MEDIDA DE  1.75 X 2.12 MTRO. + ANTEPECHO DE 1.75 X 0.50 MTS. CON CRISTAL SGG SOL LITE RECOCIDO 6MM9MM CON KIT DE BISAGRA HIDRAULICA . INCLUYE: HERRAJES,CRISTAL, SELLADOR ,TORNILLERIA, MANO DE OBRA P.U.O.T.</t>
  </si>
  <si>
    <t>4.0343</t>
  </si>
  <si>
    <t>SUMINISTRO E INSTALACIÓN DE PUERTA BATIENTE CON MEDIDA DE  0.93 X 2.12 MTRO. CON CRISTAL CLARO RECOCIDO 6MM CON ALUMINIO DE 3" X 1.750"  . INCLUYE: HERRAJES,CRISTAL, SELLADOR , MANO DE OBRA P.U.O.T.</t>
  </si>
  <si>
    <t>H</t>
  </si>
  <si>
    <t>VOZ Y DATOS</t>
  </si>
  <si>
    <t>RACK METALICO PARA 44 UNIDADES RACK, AUTOSOPORTADO PARA ANCLAR A PISO EN ALEACION LIGERA DE ALUMINIO EN PINTURA ELECTROSTATICA NEGRA, DE DIMENSIONES: 2133MM. + - 50MM. DE ALTURA, 482MM. + - 50MM DE ANCHO Y 165MM + - 50MM. DE PROFUNDIDAD, CON CAPACIDAD DE CARGA DE 230KG.  CON TIRA DE CONTACTOS POLARIZADOS  DE 10 CONTACTOS Y CONEXION A TIERRA, CON ORGANIZADOR  SUPERIOR CON RADIO DE CURVATURA PARA CABLEADO CATEGORIA 6, PARA  LOS SISTEMAS DE  TELEFONIA (IP), INFORMATICA (DATOS) Y C.C.T.V. VIGILANCIA  (VIDEO) CON  ORGANIZADORES  VERTICALES Y LATERALES METALICOS DE 2133MM. DE  ALTURA Y SERAN CON TAPAS   DESMONTABLES EN AMBOS  EXTREMOS, CON  CINCHOS DE VELCRO Y EL  RACK DEBE ESTAR PROBADO Y VERIFICADO POR ETL, UL, CSA O UN LABORATORIO  RECONOCIDO POR NORMAS Y ESTANDARES DE  CABLEADO, MARCA: SYSTIMAX, SIMILAR O EQUIVALENTE EN CARACTERISTICAS Y CALIDAD.</t>
  </si>
  <si>
    <t>18.0301</t>
  </si>
  <si>
    <t>PANEL DE PARCHEO DE FIBRA OPTICA. PARA  MONTAJE EN  RACK ESTANDAR DE 482MM DE ANCHO. CON ENTRADA DE CABLES POR LOS COSTADOS, PARTE TRASERA Y SUPERIOR CON  PROTECTORES, ORGANIZADORES INTERNOS PARA MANTENER EL RADIO DE CURVATURA Y ALOJAR EL EXCEDENTE DEL CABLE. TAPA TRASERA ABATIBLE Y DESMONTABLE, PANELES  SUPERIORES  DESMONTABLES,  PROTECTOR  DELANTERO  PARA  MANTENER  EL RADIO DE CURVATURA Y PROTECCION DEL CABLE. CHAROLA DESLIZABLE DELANTERA. PUERTA ABATIBLE CON VENTANA DE PLEXIGLAS Y CHAPA CON LLAVE. CON  ESPACIO PARA  MONTAJE DE MODULOS  SENCILLOS O DOBLES CON  ADAPTADORES DE FIBRA SC DUPLEX TERMINACION DE  HASTA 24 FIBRAS  RAZANTES Y PARA 18 FIBRAS RAZANTES INICIALES DE 482.60MM. DE ANCHO POR 355.60MM. DE PROFUNDIDAD POR 44.45MM. DE ALTO, DE UNA UNIDAD RACK, PROBADO Y VERIFICADO POR ETL PARA LOS ENLACE  ENTRE EL M.D.F. GENERAL CON LOS  I.D.F. NO.-1,2,3, MARCA: SYSTIMAX, SIMILAR O EQUIVALENTE EN CARACTERISTICAS Y CALIDAD.</t>
  </si>
  <si>
    <t>18.0302</t>
  </si>
  <si>
    <t>PANEL DE PARCHEO "ANGULARES" DE ALTA DENSIDAD  PARA 48 PUERTOS DE DIMENSIONES: 482.60MM. DE ANCHO POR 44.45MM. DE ALTO, DE (UNA UNIDAD RACK), POR 40.60MM. DE PROFUNDIDAD. CON CONECTORES RJ-45 EN CATEGORIA 6 PARA CABLEADO (UTP) CON TERMINACIONES MECANICAS, PANEL CON 4 MODULOS DE 6 PUERTOS QUE CUMPLA CON LAS ESPECIFICACIONES DE COMPONENTES PARA CATEGORIA 6 EN UTP PROBADO Y VERIFICADO POR ETL  UL. CSA O UN LABORATORIO RECONOCIDO POR LAS NORMAS Y ESTANDARES DE CABLEADO. CONTACTOS MODULARES DE MATRIZ DE DOBLE REACTANCIA CON ORGANIZADORES PARA CABLEADO INTEGRADOS PARA ENLACE DEL SERVIDOR DE COMUNICACIONES IP Y PANEL DE PARCHEO DE DISTRIBUCION DE SERVICIOS ESPECIALES Y EXTENSIONES ANALOGICAS  PARA ALIMENTAR LOS  SERVICIOS DE LOS I.D.F.S (1,2,3,4,5,6,7) MARCA: SYSTIMAX SIMILAR O EQUIVALENTE EN CARACTERISTICAS Y CALIDAD.</t>
  </si>
  <si>
    <t>18.0303</t>
  </si>
  <si>
    <t>PANEL DE PARCHEO "ANGULARES" DE ALTA DENSIDAD  PARA 24 PUERTOS DE DIMENSIONES: 482.60MM. DE ANCHO POR 44.45MM. DE ALTO, DE (UNA UNIDAD RACK), POR 40.60MM. DE PROFUNDIDAD. CON CONECTORES RJ-45 EN CATEGORIA 6 PARA CABLEADO (UTP) CON TERMINACIONES MECANICAS, PANEL CON 4 MODULOS DE 6 PUERTOS QUE CUMPLA CON LAS ESPECIFICACIONES DE COMPONENTES PARA CATEGORIA 6 EN UTP PROBADO Y VERIFICADO POR ETL UL. CSA O UN LABORATORIO RECONOCIDO POR LAS NORMAS Y ESTANDARES DE CABLEADO. CONTACTOS MODULARES DE MATRIZ DE DOBLE REACTANCIA CON ORGANIZADORES PARA CABLEADO INTEGRADOS PARA ENLACE DEL M.D.F. GENERAL CON EL I.D.F. NO.-1 MARCA: SYSTIMAX, SIMILAR O EQUIVALENTE EN CARACTERISTICAS Y CALIDAD.</t>
  </si>
  <si>
    <t>18.0304</t>
  </si>
  <si>
    <t>PANEL DE PARCHEO "ANGULARES" DE ALTA DENSIDAD  PARA 24 PUERTOS DE DIMENSIONES: 482.60MM. DE ANCHO POR 44.45MM. DE ALTO, DE (UNA UNIDAD RACK), POR 40.60MM. DE PROFUNDIDAD. CON CONECTORES RJ-45 EN CATEGORIA 6 PARA CABLEADO (UTP) CON TERMINACIONES MECANICAS, PANEL CON 4 MODULOS DE 6 PUERTOS QUE CUMPLA CON LAS ESPECIFICACIONES DE COMPONENTES PARA CATEGORIA 6 EN UTP PROBADO Y VERIFICADO POR ETL UL. CSA O UN LABORATORIO RECONOCIDO POR LAS NORMAS Y ESTANDARES DE CABLEADO. CONTACTOS MODULARES DE MATRIZ DE DOBLE REACTANCIA CON ORGANIZADORES PARA CABLEADO INTEGRADOS PARA ENLACE DEL M.D.F. GENERAL CON EL I.D.F. NO.-7 MARCA: SYSTIMAX, SIMILAR O EQUIVALENTE EN CARACTERISTICAS Y CALIDAD.</t>
  </si>
  <si>
    <t>18.0305</t>
  </si>
  <si>
    <t>RUTEADOR (ROUTER) DE SERVICIOS INTEGRADOS, OFRECE TRANSPORTE DE RED Y APLICACIONES PROFESIONALES EN UNA MISMA PLATAFORMA DE HARDWARE DE DOBLE NUCLEO. EL RUTEADOR COMBINA ALTO DESEMPEÑO CON ESTANDARES Y APLICACIONES DE SEGURIDAD. EXCEDE VELOCIDADES DE 100MB/S DE RUTEO BIDIRECCIONAL CON TRANSMISION CONSTANTE  ATRAVEZ DE CONDICIONES DE OPERACION NORMALES. SOPORTA PROTCOLOS DE RUTEO RIP I, RIP II, OSPFV2 Y BGP-4. CAPACIDADES AVANZADAS DE:                                                                                                                                                                                   -SEGURIDAD, INCORPORANDO CARACTERISTICAS DE FIREWALL E IPSEC.                                                                    -TELEFONIA IP CON CARACTERISTICAS DE MEDIA GATEWAY Y TELEFONIA IP INTEGRADA CON CAPACIDAD DE MANEJAR HASTA 300 TELEFONOS CON LOS PROTOCOLOS SIP, H.323, ALCATEL-LUCENT NOE O SCCP.       -CALIDAD DE SERVICIO CON ALGORITMOS CBWFQ, LLQ Y WRED Y UN SISTEMA JERARQUICO CON 22 DIFERENTES CLASES DE TRAFICO POR INTERFAZ, CLASIFICACION DE TRAFICO, PRUEBA ASI COMO PRE-CLASIFICACION DE LOS CONTENIDOS EN VPNS E INTEGRANDO QOS CON MPPP Y FRAGMENTACION. PLATAFORMA DE SERVIDOR QUE SOPORTA ESTANDARES GNU/LINUX DEBIAN OS, SOBRE CUALQUIER APLICACION QUE PUEDEN SER EJECUTADAS. EL RUTEADOR CUENTA CON MODULARIDAD Y FLEXIBILIDAD VERSATIL COMO DISPOSITIVO DE COMUNICACIONES, CAPAZ DE EXPANDIR A CUALQUIER CONFIGURACION NECESITADA INCLUYENDO ETHERNET, WAN, LTE, WI-FI E INTERFACES DE VOZ. EL RUTEADOR CUENTA CON PROCESADOR DUAL CORE DE 800MHZ, MEMORIA FLASH DE 64MB, MEMORIA RAM DE 512MB, OPCION A WI-FI, OPCION PARA DISCO DURO DE 250GB, CONSUMO DE ENERGIA DE 242W, DISIPACION DE CALOR DE 825BTU/H, TEMPERATURA DE OPERACION DE 0 A 45°C, HUMEDAD DE 5 A 80% NO CONDENSADA. DIMENSIONES DE 44X37.8X4.3CM. CON PESO DE 4.5KG. EL MODELO DE RUTEADOR OA-5850 ES UN PAQUETE QUE YA INCLUYE VARIOS COMPONENTES DE LINEA, LOS CUALES SE  LISTAN A CONTINUACION:                                                                                                                                                               SOFTWARE                                                                                                                                                                                              -ALCATEL-LUCENT OPERATING SYSTEM (AOS) CON ADMINISTRACION POR MEDIO DE INTERFAZ WEB.  MOLUOS I/O EN CHASIS                                                                                                                                                                    -2 PUERTOS 10/100/1000 ETHERNET CON CONECTORES RJ-45.                                                                                         -8 PUERTOS 10/100 ETHERNET POE CON CONECTORES RJ-45.                                                                                             -1 RANURA DSL.                                                                                                                                                                                    -2 RANURA MULTIPROPOSITO.                                                                                                                                                       -1 PUERTO DE CONSOLA                                                                                                                                                                    -PUERTO USB 2.0 DE ALTA VELOCIDAD                                                                                                                                     ACCESORIOS                                                                                                                                                                                          -CABLE DE ALIMENTACION ELECTRICA.                                                                                                                                  PARA CUMPLIR CON LA SOLUCION PROPUESTA, AL PAQUETE DEL MODELO DE RUTEADOR OA-5850 SE LE DEBEN AGREGAR LOS SIGUIENTES COMPONENTES:                                                                                                 SOFTWARE                                                                                                                                                                                              -LICENCIA PARA SERVICIOS DE SEGURIDAD, MODELO: OA5850-SEC-SL. (1 PZA)                                                        -LICENCIA PARA SERVICIOS DE DATOS, MODELO: OA5850-SNA-SL. (1 PZA)                                                            MODULOS                                                                                                                                                                                               -TARJETA CON 4 PUERTOS E1/T1, MODELO: EST-AIC-4E1T1. (1 PZA)                                                                              ACCESORIOS                                                                                                                                                                                               -PAQUETE DE MONTAJE EN RACK DE 19 PULGADAS, MODELO: OS5850-RM-19-L. (1 PAQ).</t>
  </si>
  <si>
    <t>18.0306</t>
  </si>
  <si>
    <t xml:space="preserve">         SERVIDOR DE DATOS: ES UN SERVIDOR DE ARCHIVOS QUE DA SERVICIO A TODAS Y CADA UNA DE LAS ESTACIONES  DE TRABAJO Y CUALQUIER OTRO DISPOSITIVO CONECTADO A LA RED E INCLUSO A ESTACIONES DE TRABAJO REMOTAS, SIENDO QUE CONCENTRE TODO EL SOFTWARE  (SISTEMA OPERATIVOS, SISTEMAS OPERATIVOS DE RED, ADMINISTRADOR  DE REDES, BASES DE DATOS, APLICACIONES, ETC,) CAPAZ DE COMPARTIR SUS ARCHIVOS CON TODOS LOS USUARIOS CONECTADOS (DE ACUERDO A RESTRICCIONES, ASI COMO TODOS SUS ACCESORIOS DEL "HARDWARE") SE DEBE DE CONSIDERAR TODAS SUS LICENCIAS Y PERMISOS.PROCESADOR: INTEL XEON X5675, VELOCIDAD 3.06 GHZ. CANTIDAD 1 -NUCLEO DE PROCESADOR (XEON) A 95W -MEMORIA CACHE: TIPO DE MEMORIA L3, MEMORIA INTERNA 12 MB DE CACHE DE NIVEL 3MEMORIA EN RAM: DESDE (4GB HASTA 192GB) CON UNA CAPACIDAD INICIAL DE 144GB.ALMACENAMIENTO: SATA 7.2KRPM DE CONEXION EN MARCHA (HOT-PLUG) CON UNA MAXIMO DE 14.0TB (14X1.0TB) CON UNA CAPACIDAD INICIAL DE 7.0TB (7X1.0TB)SISTEMA OPERATIVO: MICROSOFT WINDOWS SERVER 2008 R2 CON SP2 ENTERPRISE EDITION CON SUS RESPECTIVAS LICENCIAS Y PERMISOS.CARACTERISTICAS DE ALTA DISPONIBILIDAD, MEMORIA DE RESPALDO Y CREACION DE REFLEJO DE MEMORIA,PUERTOS DE ENTRADA Y SALIDA: PUERTO SERIAL, PUERTO GBE LAN PARA NIC 2, PUERTO DEDICADO PARA LA ADMINISTRACION Y CONTROL, UNA BAHIA DE EXPANSION PARA TARJETA PCI DE BAJO PERFIL, TRES BAHIAS DE EXPANSION PARA TARJETAS PCI, PUERTO GBE LAN PARA NIC 1, DOS PUERTOS USB 2.0, PUERTO VGA.FUENTE DE ALIMENTACION: REDUNDANTE DE DETECCION AUTOMATICA Y CONECTABLE EN MARCHA (1+1) (HOT-PLUG AUTO-SENSING) DE 520W (90 A 132 VCA) UNIDAD DE MAXIMA EFICIENCIA (88.5%)ENFRIAMIENTO: VENTILADORES PARA ENFRIAMIENTO REDUNDANTE DE CONEXION EN MARCHA (HOT-PLUG)SEGURIDAD: CONTRASEÑAS DE ADMINISTRADOR, DE ENCENDIDO,  DE TECLADO,  BLOQUEO DE CONFIGURACION DE DISCO, CONTROL E/S PUERTO PARALELO, CONTROL DE E/S DEL PUERTO SERIE.CHASIS: PARA SER MONTADO EN RACK DE 19" OCUPANDO 2 UNIDADES RACK (UR). CON DIMENSIONES DE ALTURA: 8.76CM. ANCHO: 44.80CM. PROFUNDIDAD: 71.71CM. PESO APROXIMADO: 16.80KG. GARANTIA DE 3 AÑOS A PARTIR  DE SU INSTALACION Y OPERACION.PARA UNA CAPACIDAD INICIAL DE 120 ESTACIONES DE TRABAJO EN UN GABINETES. Y SE DEBERA DE DEJAR CON EL 25% EN PREPARACION PARA SERVICIOS FUTUROS.DEBERA DE CUMPLIR CON LAS ESPECIFICACIONES DE LA SECRETARIA DE SALUD.MARCA HP, SERIE PROLIANT, MODELO DL180 G6, SIMILAR O EQUIVALENTE EN CARACTERISTICAS Y CALIDAD.</t>
  </si>
  <si>
    <t>18.0307</t>
  </si>
  <si>
    <t>UPS EN LINEA 6.0KVA PARA INSTALARSE EN RACK DE 2 UNIDADES  RACK CON CAPACIDAD DE POTENCIA DE SALIDA DE 3000VA/2100W. DE TECNOLOGIA ON-LINE DE DOBLE CONVERSION AUTOMATICA BY-PASS FRECUENCIA 50/60 HZ. VOLTAJE  DE FRECUENCIA 120V. AJUSTABLE  A 100V. /120V. /127V, 50/60HZ +/-0.5% MARCA:  APC SIMILAR O EQUIVALENTE EN CARACTERISTICAS Y CALIDAD.</t>
  </si>
  <si>
    <t>18.0308</t>
  </si>
  <si>
    <t>UPS EN LINEA 4.0KVA PARA INSTALARSE EN RACK DE 2 UNIDADES  RACK CON CAPACIDAD DE POTENCIA DE SALIDA DE 3000VA/2100W. DE TECNOLOGIA ON-LINE DE DOBLE CONVERSION AUTOMATICA BY-PASS FRECUENCIA 50/60 HZ. VOLTAJE  DE FRECUENCIA 120V. AJUSTABLE  A 100V. /120V. /127V, 50/60HZ +/-0.5% MARCA:  APC SIMILAR O EQUIVALENTE EN CARACTERISTICAS Y CALIDAD.</t>
  </si>
  <si>
    <t>18.0309</t>
  </si>
  <si>
    <t>UPS EN LINEA 3.0KVA PARA INSTALARSE EN RACK DE 2 UNIDADES  RACK CON CAPACIDAD DE POTENCIA DE SALIDA DE 3000VA/2100W. DE TECNOLOGIA ON-LINE DE DOBLE CONVERSION AUTOMATICA BY-PASS FRECUENCIA 50/60 HZ. VOLTAJE  DE FRECUENCIA 120V. AJUSTABLE  A 100V. /120V. /127V, 50/60HZ +/-0.5% MARCA:  APC SIMILAR O EQUIVALENTE EN CARACTERISTICAS Y CALIDAD.</t>
  </si>
  <si>
    <t>18.0311</t>
  </si>
  <si>
    <t>SERVIDOR DE COMUNICACIONES CON TECNOLOGIA IP OMNI PCX ENTERPRISE COMMUNICATION SERVER ES UN SERVIDOR DE COMUNICACIONES DISTRIBUIDAS ABIERTAS Y BASADO EN  UNA ARQUITECTURA DE CLIENTE SERVIDOR QUE GESTIONA CONFIGURACIONES CONVENCIONALES "IP", EL CUAL NOS PERMITE  QUE LAS SOLUCIONES "IP" SE PUEDAN DISTRIBUIIR COMPLETAMENTE EN LAS  REDES  DE DATOS, SU  ARQUITECTURA  DE MEDIA GATEWAY ADMITE CONFIGURACIONES TDM TRADICIONALES O IP-TDM MIXTAS. LA RED "IP" PUEDE ABARCAR UNA O VARIAS REDES DE AREA LOCAL ENLAZADAS A REDES PUBLICAS PARA CREAR REDES DE AREA EXTENSA (WAN). EL SERVIDOR DE COMUNICACIONES "IP" DEBERA DE ESTAR BASADO EN EL SISTEMA OPERATIVO LINUX, PARA FACILITAR EL DESARROLLO DE NUEVAS PLATAFORMAS DE HARDWARE, EL SOFTWARE DEL SERVIDOR DEBE CARGARSE EN EL DISCO DURO AL MISMO TIEMPO QUE SE INSTALE EL SISTEMA. EL SERVIDOR DEBE DE ADMITIR UNO O VARIOS MEDIA GATEWAYS, COMPATIBLES CON LA CONECTIVIDAD EXISTENTE, LOS DISPOSITIVOS DE COMUNICACION IP (IP TOUCH, MOBILE IP TOUCH, PC MULTIMEDIA, TELEFONOS SIP O DISPOSITIVOS DE TERMINAL H.323), DISPOSITIVOS DE COMUNICACION  TDM (TELEFONOS DE LA SERIE 9 Y TELEFONOS MONOLINEA, DEBE DE INCORPORAR LOS SISTEMAS DE ADMINISTRACION DE REDES LOCALES O REMOTAS. EL SERVIDOR DE COMUNICACIONES IP (IP RS) DEBE ESTARA INSTALADO DENTRO DE UN CHASIS DE UN SOLO MODULO DEDICADO Y CONECTADO A LA RED DE DATOS O A MEDIA GATEWAYS A TRAVES DE UN ENLACE ETHERNET, IDEAL PARA CONFIGURACIONES IP DE HASTA 1000 USUARIOS.  EL MEDIA GATEWAYS DE BASTIDOR IP SE ADMINISTRA, MEDIANTE UNA UNIDAD DE PROCESAMIENTO DE CONTROLADORES DE GATEWAYS Y GESTIONA LAS INTEFACES CLASICAS DE BASTIDOR PARA CONECTAR TERMINALES, ACCESOS PUBLICOS O INTERFACES AUXILIARES.                                                                                                                                                                   EL MEDIA GATEWAY DEBE DE PROPORCIONAR:                                                                                                                           --  CONEXION A UNA RED EXTERNA (PUBLICA O PRIVADA)                                                                                                 --  RDSI TO, RDSI E1-CCS (T-2), E1-CAS, T1 CCS (PRI), TI CAS, REDES ANALOGICAS DID/DDI O NDDI/NO DID.     --  CONEXION A TELEFONOS DIGITALES TDM, PUESTOS DE ASISTENTES (INTERFACES UA)                                         --  CONEXION A DISPOSITIVOS ANALOGICOS: (INTERFACES Z ANALOGICAS)                                                                       --  CONEXION DE ESTACIONES BASE DECT                                                                                                                                  --  CONECTIVIDAD IP                                                                                                                                                                                  --  CANALES DE COMPRESION DE VOZ: G.711, G.723, G.729A                                                                                                 --  RECURSOS DE DSP PARA SERVICIOS MEDIOS: GUIAS VOCALES, CONFERENCIAS ETC.                                         EL SISTEMA DEBE SER REDUNDANTE  EN FUENTE DE  ALIMENTACION Y DISCOS DUROS (BASES DE DATOS) UTILIZANDO SU INFRAESTRUCTURA DE GATEWAYS.                                                                                                           EL SERVIDOR DE COMUNICACIONES "IP" DEBE CONTAR CON LAS SIGUIENTE FUNCIONALIDADES MOBILIDAD EN CUALQUIER LUGAR Y CON CUALQUIER DISPOSITIVO, PIMPHONY TEAM, SWL DE USUARIO INTINERANTE, SERVIDOR DE SU CORREO ELECTRONICO, SERVIDOR DE ARCHIVOS, ROUTER DE  ACCESO A INTERNET, ALOJAMIENTO DE SITIOS WEB. DEBE INCLUIR LOS SERVICIOS Y FUNCIONES ASOCIADAS DE UN PBX TRADICIONAL COMO MULTIPLES NIVELES DE REDIRECCIONAMIENTO LLAMADAS MENSAJES EN ESPERA, MENSAJES DE  ASESORAMIENTO  LLAMADAS, EN CONFERENCIA, CODIGOS DE CUENTA PROHIBICION DE LLAMADAS, ENRUTAMIENTO DE MENOR SERVICIO  NOCTURNO, EN INFRAESTRUCTURA DE REDES LAN Y WAN EXISTENTES, EL SERVIDOR DE COMUNICACIONES IP. DEBERA DE ESTAR DISEÑADO PARA MAXIMIZAR DICHAS REDES Y CON UNA  ALTA SEGURIDAD Y DEBERA  DE  OFRECER ENRUTADOR Y PROTECCION DE SEGURIDAD. EL SERVIDOR DE COMUNICACIONES IP SOPORTA EL STANDARD 802.1P/Q PARA PRIORITIZACION DE VOZ Y PROPORCIONA SERVICIO DHCP.  LA CAPACIDAD INICIAL DEL SERVIDOR DE COMUNICACIONES IP SERA PARA 348 SERVICIOS DE  TELEFONIA IP (VO.IP-D) CON SUS  RESPECTIVAS  LICENCIAS, Y SERVICIOS  PARA PC'S, CON SUS  RESPECTIVAS  LICENCIAS,  TRONCALES  ANALOGICAS, Y 2 (E-1) DE ACOMETIDA DIGITAL (UNA PARA VOZ Y UNA PARA DATOS), 01 PUERTO PARA MUSIC&amp;HOLD, 02 PUERTOS SFT, 01 PAGING Y COMO  SISTEMA DE CORREO  PARA LOS USUARIOS, TARIFICADOR DE LLAMADA Y SE DEBERA DE DEJAR CON EL 25% EN PREPARACION PARA SERVICIOS Y DEBE CUMPLIR CON LAS ESPECIFICACIONES DE LA SECRETARIA DE SALUD.  MARCA ALCATEL-LUCENT  SIMILAR O EQUIVALENTE EN CARACTERISTICAS Y CALIDAD.</t>
  </si>
  <si>
    <t>18.0312</t>
  </si>
  <si>
    <t>SWITCH MODULAR  DE 48 PUERTOS GIGABIT ETHERNET POE+ 10/100/1000 BASE-T  CON CONECTORES  RJ-45, 2 PUERTOS DE ENLACE ASCENDENTE A 10 GIGABIT SPF/SPF+, 1 RANURA DE EXPANSION PARA APILAMIENTO O ENLACE ASCENDENTE (PARTE TRASERA), BASADO EN SOLUCIONES DE CONMUTACION DE MAS ALTA TECNOLOGIA, OFRECIENDO VELOCIDADES DE METROCARRIER A 10G, SEGURIDAD, ALTO RENDIMIENTO Y REDUNDANCIA, FACILIDADES EN LA ADMINISTRACION, CONVERGENCIA, ESCALABILIDAD DESDE 48 HASTA 384 PUERTOS GIGABIT Y 16 (10 GIGE). CUENTA CON DISPOSITIVO PARA AUTENTICAR (IEEE 802.1X/MAC/PORTAL) AVANZADA CALIDAD DE SERVICIO (QOS) Y LISTAS DE CONTROL DE ACCESOS (ACL) PARA CONTROL DE TRAFICO, MOTOR DE NEGACION DE SERVICIO (DOS) PARA FILTRAR ATAQUES NO DESEADOS EN LA RED. ASIGNACION DE PUERTOS, PROTOCOLO DE CONFIGURACION DINAMICA (DHCP) Y PERFIL DE USUARIO DE LA RED (UNP), GRAN DESEMPEÑO EN FUNCIONES DE CAPA 2 Y CAPA 3 ASI COMO ENRUTAMIENTO IPV4 E IPV6, TRIPLE VELOCIDAD PARA INTERFACES DE USUARIO (10/100/1000) E INTERFACES DE FIBRA GIGE (SPF), SOPORTA TRANSCEPTORES OPTICOS DE 100 BASE-X O 1000 BASE-X. ALTA VELOCIDAD Y DESEMPEÑO EN RUTEO, ALTA DISPONIBILIDAD CON CHASIS VIRTUAL, ENLACES REDUNDANTES DE APILAMIENTO. FUNCIONES DE HOTSWAP Y CONFIGURACIONES ROLLBACK. DIMENSIONES DE 44.00X4.40X39.10CM. HUMEDAD DE 5 A 95%. PESO DE 6.8KG. DESEMPEÑO DE APILAMIENTO 20 GBPS A 40 GBPS. DESEMPEÑO CON DOS PUERTOS A 10G DE 101.2 MPPS. TEMPERATURA DE OPERACION DE 0 A 45°C, CUENTA CON 4 VENTILADORES, CONSUMO DE ENERGIA &lt;75W, DISIPACION DE CALOR DE &lt;256 BTU, DISIPACION DE CALOR CON POE &lt;2663. INCLUYE FUENTE INTERNA DE ALIMENTACION DE CA (780W Y ALIMENTACION POE) CON CABLE DE ENERGIA, MANUALES DE USUARIO Y ACCESORIOS PARA SER MONTADO EN RACK DE 19 PULGADAS. ESTE SWITCH DARA SERVICIO A LOS NODOS DEL SISTEMA DE TELEFONIA (VOIP-DATOS). EL MODELO DE SWITCH 0S-6450-P48-POE ES UN PAQUETE QUE YA INCLUYE VARIOS COMPONENTES DE LINEA, LOS CUALES SE LISTAN A CONTINUACION: SOFTWARE -ALCATEL-LUCENT OPERATING SYSTEM (AOS) CON ADMINISTRACION POR MEDIO DE INTERFAZ WEB. MODULOS I/O EN CHASIS -48 PUERTOS 10/100/1000 BASE-T. -2 PUERTOS DE ENLACE ASCENDENTE A 10 GIGABIT SPF/SPF+. -1 RANURA DE EXPANSION PARA APILAMIENTO O ENLACE ASCENDENTE (PARTE TRASERA). -PUERTO DE CONSOLA RS-232 CON CONECTOR RJ-45 (CONFIGURACION Y ADMINISTRACION). -PUERTO USB 2.0 DE ALTA VELOCIDAD ACCESORIOS -4 VENTILADORES DE ENFRIAMIENTO DE VELOCIDAD VARIABLE. -FUENTE DE ALIMENTACION REDUNDANTE DE 780 WAC. -PAQUETE PARA MONTAJE EN RACK. -ADAPTADOR RJ-45 A DB-9. PARA CUMPLIR CON LA SOLUCION PROPUESTA, AL PAQUETE DEL MODELO DE SWITCH 0S-6450-P48-POE SE LE DEBEN AGREGAR LOS SIGUIENTES COMPONENTES: SOFTWARE -LICENCIA PARA TRANSMISION A VELOCIDAD DE 10 GIGABIT EN LOS PUERTOS FIJOS SFP+, MODELO: OS-6450-SW-PERF. (1 PZA) MODULOS -MODULO DE APILAMIENTO PARA DOS PUERTOS SPF+ A 10 GIGABIT, MODELO: OS-6450-XNI-U2. (1 PZA) -TRANSCEPTOR OPTICO A 10 GIGABIT SPF+, CON CONECTORES LC PARA FIBRA OPTICA MULTIMODO DE 850NM CON DISTANCIA DE TRANSMISION DE 300M. MODELO: SFP-10G-SR. (1 PZA) CABLEADO Y CONECTORES -CABLE DE APILAMIENTO DIRECTO SPF+ DE 1 METRO A 10 GIGABIT. MODELO: OS6450-CBL-1M (1 PZA) -ASI COMO CONSIDERAR TODO SU CABLEADO Y CONECTORES NECESARIOS PARA LA CORRECTA INSTALACION MARCA: ALCATEL-LUCENT, MODELO: 0S-6450-P48-POE, SIMILAR O EQUIVALENTE EN CARACTERISTICAS Y CALIDAD.</t>
  </si>
  <si>
    <t>18.0314</t>
  </si>
  <si>
    <t>PANEL DE PARCHEO "ANGULARES" DE ALTA DENSIDAD  PARA 48 PUERTOS DE DIMENSIONES: 482.60MM. DE ANCHO POR 88.90MM. DE ALTO, DE (DOS UNIDAD RACK), POR 40.60MM. DE PROFUNDIDAD. CON CONECTORES RJ-45 EN CATEGORIA 6 PARA CABLEADO (UTP) CON TERMINACIONES MECANICAS, PANEL CON 8 MODULOS DE 6 PUERTOS QUE CUMPLA CON LAS ESPECIFICACIONES DE COMPONENTES PARA CATEGORIA 6 EN UTP PROBADO Y VERIFICADO POR ETL UL. CSA O UN LABORATORIO RECONOCIDO POR LAS NORMAS Y ESTANDARES DE CABLEADO. CONTACTOS MODULARES DE MATRIZ DE DOBLE  REACTANCIA CON ORGANIZADORES PARA CABLEADO INTEGRADOS DE DISTRIBUCION DE LOS  SERVICIOS DEL  SISTEMA DE TELEFONIA  (VO.IP-DATOS)  MARCA: SYSTIMAX EQUIVALENTE O SIMILAR EN CARACTERISTICAS Y CALIDAD.</t>
  </si>
  <si>
    <t>18.0317</t>
  </si>
  <si>
    <t>BARRA DE CONTACTOS POLARIZADOS PARA RACK CON 10 ESPACIOS DE RECEPTACULOS DE 20 A</t>
  </si>
  <si>
    <t>18.0319</t>
  </si>
  <si>
    <t>CHAROLA TIPO MALLA PARA CABLEADO Y ESTRUCTURADO DE 30 CM DE ANCHO</t>
  </si>
  <si>
    <t>18.0320</t>
  </si>
  <si>
    <t>CLIP PARA UNION DE CURVA HORIZONTAL (3 X CURVA)</t>
  </si>
  <si>
    <t>18.0321</t>
  </si>
  <si>
    <t>PLACA DE EMPALME PARA UNIR CHAROLA TIPO MALLA (2 X UNION)</t>
  </si>
  <si>
    <t>18.0322</t>
  </si>
  <si>
    <t>SOPORTE DE SUSPENSIÓN TIPO TRAPECIO U-30, INCLUYE 2 VARILLAS ROSCADAS CONTINUAS DE 3/8 (ALTURA NECESARIA PARA ANCLAR A PLAFON) Y 2 CLIP ¨U¨</t>
  </si>
  <si>
    <t>18.0324</t>
  </si>
  <si>
    <t>ELECTRODO DE COBRE DE 3M CON 1 SACO DE SALES REACTIVAS VRA</t>
  </si>
  <si>
    <t>6.0445</t>
  </si>
  <si>
    <t>SUMINISTRO E INSTALACION DE CABLE THW CAL. 1/0, EL PRECIO INCLUYE: MATERIALES, CONEXIÓN, CORTES Y DESPERDICIOS, EQUIPO, HERRAMIENTA Y MANO DE OBRA,P.U.O.T.</t>
  </si>
  <si>
    <t>18.0325</t>
  </si>
  <si>
    <t>BARRA DE TIERRA PERFORADA PARA ZAPATA CON 2 AISLADORES TIPO MANZANA</t>
  </si>
  <si>
    <t>6.0441</t>
  </si>
  <si>
    <t>SUMINISTRO Y COLOCACION DE TUBO CONDUIT GALVANIZADO PARED GRUESA DE 3/4" (21 MM) DE DIAMETRO, EL PRECIO INCLUYE: MATERIALES, CORTES, DESPERDICIOS, COPLE, MATERIAL DE FIJACION Y/O COLGANTEO, ANDAMIO, HERRAMIENTA, MANO DE OBRA P.U.O.T.</t>
  </si>
  <si>
    <t xml:space="preserve">6.0054 </t>
  </si>
  <si>
    <t>SUMINISTRO Y COLOCACION DE TUBO CONDUIT GALVANIZADO PARED DELGADA DE 1" (25 MM) DE DIAMETRO, EL PRECIO INCLUYE: MATERIALES, CORTES, DESPERDICIOS, COPLE, MATERIAL DE FIJACION Y/O COLGANTEO, ANDAMIO, HERRAMIENTA, MANO DE OBRA P.U.O.T.</t>
  </si>
  <si>
    <t xml:space="preserve">ML </t>
  </si>
  <si>
    <t xml:space="preserve">6.0055 </t>
  </si>
  <si>
    <t>SUMINISTRO Y COLOCACION DE TUBO CONDUIT GALVANIZADO PARED DELGADA DE 1 1/2" (38 MM) DE DIAMETRO, EL PRECIO INCLUYE: MATERIALES, CORTES, DESPERDICIOS, COPLE, MATERIAL DE FIJACION Y/O COLGANTEO, ANDAMIO, HERRAMIENTA, MANO DE OBRA P.U.O.T.</t>
  </si>
  <si>
    <t xml:space="preserve"> ML </t>
  </si>
  <si>
    <t>SUMINISTRO Y COLOCACION DE TUBERIA CONDUIT PARED GRUESA DE 19 MM (3/4")  PVC, EL PRECIO INCLUYE: MATERIALES, EQUIPO Y HERAMIENTA P.U.O.T.</t>
  </si>
  <si>
    <t>SUMINISTRO Y COLOCACION DE TUBERIA CONDUIT PARED GRUESA DE 25 MM (1")  PVC, EL PRECIO INCLUYE: MATERIALES, EQUIPO Y HERAMIENTA P.U.O.T.</t>
  </si>
  <si>
    <t>18.0326</t>
  </si>
  <si>
    <t xml:space="preserve"> SUMINISTRO Y COLOCACION DE  CABLE UTP CATEGORIA 6 EL PRECIO INCLUYE: MATERIALES, EQUIPO Y HERAMIENTA P.U.O.T.       </t>
  </si>
  <si>
    <t>18.0327</t>
  </si>
  <si>
    <t xml:space="preserve"> SUMINISTRO Y COLOCACION DE CABLE UTP CATEGORIA 5E PARA TELEFONIA PUBLICA,  EL PRECIO INCLUYE: MATERIALES, EQUIPO Y HERAMIENTA P.U.O.T.         </t>
  </si>
  <si>
    <t>18.0329</t>
  </si>
  <si>
    <t xml:space="preserve">SUMINISTRO Y COLOCACION DE CABLE UTP DE 25 PARES CATEGORIA 6,  EL PRECIO INCLUYE: MATERIALES, EQUIPO Y HERAMIENTA P.U.O.T.     </t>
  </si>
  <si>
    <t>18.0330</t>
  </si>
  <si>
    <t xml:space="preserve">SUMINISTRO Y COLOCACION DE CABLES PATCH CORD RJ-45-RJ45 DE MEDIAS 0.60MTS A 3.0 MTS,  EL PRECIO INCLUYE: MATERIALES, EQUIPO Y HERAMIENTA P.U.O.T.       </t>
  </si>
  <si>
    <t>18.0331</t>
  </si>
  <si>
    <t>SUMINISTRO Y COLOCACION DE REGISTRO DE LAMINA GALVANIZADA CALIBRE 16 DE 56X56X13 CON PUERTA Y CHAPA DE SEGURIDAD CON FONDO DE MADERA DE TRIPLAY DE 16MM, EL PRECIO INCLUYE: EQUIPO, HERRAMIENTA Y MANO DE OBRA, P.U.O.T.</t>
  </si>
  <si>
    <t>18.0332</t>
  </si>
  <si>
    <t>BLOCK DE CONEXION TIPO 110 DE 50 PARES CON BASE PARA INSTALARSE EN REGISTRO PUNTO DE PRUEBA DELA COMPAÑIA SUMINISTRADORA DE SERVICIO TELMEX</t>
  </si>
  <si>
    <t>18.0333</t>
  </si>
  <si>
    <t>BLOCK DE CONEXION TIPO 110 DE 25 PARES CON BASE PARA INSTALARSE EN REGISTRO PUNTO DE PRUEBA DELA COMPAÑIA SUMINISTRADORA DE SERVICIO TELMEX</t>
  </si>
  <si>
    <t>18.0334</t>
  </si>
  <si>
    <t>PLACA FRONTAL DE P.V.C. ANTIFLAMA TIPO PILOTO PARA UN MODULO DE LOS SERVICIOS DETELEFONIA PUBLICA EN CAJA SENCILLA ESTANDAR Y REGISTRO DE 10X10X3.8CM. Y/O 12X12X5.5CM.</t>
  </si>
  <si>
    <t>18.0335</t>
  </si>
  <si>
    <t>PLACA FRONTAL DE P.V.C.  ANTIFLAMA, CON UN  MODULO, JACK RJ-45 CATEGORIA 6 PARAUN SERVICIO DE INFORMATICA (DATOS) EN CAJA SENCILLA ESTANDAR Y REGISTRO DE 10X10X3.8CM. DE 12X12X5.5CM.</t>
  </si>
  <si>
    <t>18.0336</t>
  </si>
  <si>
    <t>PLACA FRONTAL DOBLE DE P.V.C. ANTIFLAMA, CON  DOS MODULOS, JACK RJ-45 CATEGORIA 6UN SERVICIO DE TELEFONIA  (VOIP-DATOS) Y UN  NODO DE RED EN (PREPARACION) ENREGISTRO DE 10X10X3.8CM. Y/O 12X12X5.5CM.</t>
  </si>
  <si>
    <t>18.0337</t>
  </si>
  <si>
    <t>PLACA FRONTAL DOBLE DE P.V.C.  ANTIFLAMA, CON DOS MODULO, JACK RJ-45 CATEGORIA 6UNO PARA SERVICIO DE  TELEFONIA  (VO.IP-DATOS), UNO  PARA SERVICIO DE INFORMATICA(DATOS) Y UN NODO DE RED (PREPARACION) EN REGISTRO DE 12X12X5.5CM.</t>
  </si>
  <si>
    <t>18.0338</t>
  </si>
  <si>
    <t xml:space="preserve">SUMINISTRO Y COLOCACION DE REGISTRO DE 10X10X3.8 CM. EMPOTRADO EN MURO,  EL PRECIO INCLUYE: MATERIALES, EQUIPO Y HERAMIENTA P.U.O.T.         </t>
  </si>
  <si>
    <t>18.0339</t>
  </si>
  <si>
    <t>REGISTRO EN PISO CON TORRETA DE ACERO  INOXIDABLE PARA ALOJAR LOS SERVICIOS DETELEFONIA E INFORMATICA DE LA CAPACIDAD NECESARIA O DISPOSICION ADECUADA, CON TAPASDE PROTECCION.</t>
  </si>
  <si>
    <t>18.0340</t>
  </si>
  <si>
    <t>APARATO TELEFONICO "IP", EJECUTIVO PARA TENER UNA CAPACIDAD DE INTEGRAR APLICACIONES EXTERNAS E INTERACTUAR CON OTRAS HERRAMIENTAS COMO SON (PC, PDA, TELEFONOS MOVILES ETC.) CON ( 2 ) DOS PUERTOS/RED LAN PARA PODERSE CONECTARDIRECTAMENTE A LA RED IP Y DEBERA DE TENER LAS SIGUIENTES CARACTERISTICAS:VISUALIZACION: PANTALLA GRAFICA AJUSTABLE, RESOLUCION 64 X 128 PIXELES, DIMENSIONESDE 70.00MM. X 38.00MM. COLOR BLANCO Y NEGRO TECLAS: 2 X 3 TECLAS CONTEXTUALES, HASTA 70 TECLAS PROGRAMABLES Y DOS TECLAS PERSONALES/LED, NAVEGADOR 4 DIRECCIONES, TECLAS DE VALIDACION, DE SALIDA, LED DE MENSAJE, FINALIZACION, RELLAMADA, AYUDA, LED DE ALARMA (2 COLORES) Y TECLA DE MANOS LIBRES CON LED.CARACTERISTICAS GENERALES: MODO MANOS LIBRES, ALTAVOZ EXTERNO, TECLAS DE VOLUMEN+/-, TECLAS DE SILENCIO CON LED, AURICULAR, TECLADO ALFABETICO, CONECTIVIDAD A PC SOLO EN IP CARACTERISTICAS IP PRINCIPALES: EL APARATO DEBERA DE TENER CONEXION CON 10/100/1000 BASE-T: HALF/FULL DUPLEXCON NEGOCIACION AUTOMATICA Y CONFIGURACION, LA LONGITUD MAXIMA DEL CABLE ES DEHASTA 90 METROS CON CABLE CATEGORIA 6.ESTANDAR VOIP: COMPATIBILIDAD CON VOZ H323, RTP, RTCP.PROTOCOLOS DE COMPRESION DE VOZ ESTANDARD: G711, G723.1, G729ACALIDAD DE SERVICIO: CONMUTADOR ETHERNET INTEGRADO, COMPATIBLE CON QOS, TOS DIFFSERV, 802.1P/Q., CONFIGURACION DE DIRECCION IP: CONFIGURACION ESTATICA O DINAMICA DE PARAMETROS IPUN CLIENTE DHCP INTEGRADO.COMPATIBLE TANTO CON SISTEMAS LOCALES COMO LAN: CONFORMIDAD CON EL ESTANDARIEEE 802.3AF EN MATERIA DE ALIMENTACION POR LAN.CLASE DE CONSUMO 3: ENTRE 6.49 Y 12.95 WATTS, MARCA ALCATEL-LUCENT, MODELO PHONE EXTENDED EDITION IP TOUCH 4028, EQUIVALENTE OSIMILAR EN CARACTERISTICAS Y CALIDAD.</t>
  </si>
  <si>
    <t>18.0341</t>
  </si>
  <si>
    <t>APARATO TELEFONICO "IP" , BASICO PARA TENER UNA CAPACIDAD DE INTEGRAR APLICACIONES EXTERNAS E INTERACTUAR CON OTRAS HERRAMIENTAS COMO SON (PC, PDA, TELEFONOS MOVILES ETC.) CON ( 1 ) UN PUERTO/RED LAN PARA PODERSE CONECTAR DIRECTAMENTE A LA RED IP Y DEBERA DE TENER LAS SIGUIENTES CARACTERISTICAS:VISUALIZACION: PANTALLA DE CARACTERES, RESOLUCION 20 CARACTERES, DIMENSIONESDE 75.00MM. X 12.00MM. COLOR BLANCO Y NEGRO TECLAS: 6 TECLAS CON LED PROGRAMABLES, NAVEGADOR 2 DIRECCIONES, TECLAS VALIDACIONDE SALIDA, LED DE MENSAJE, FINALIZACION, RELLAMADA, AYUDA Y TECLA DE MANOS LIBRESCARACTERISTICAS GENERALES: MODO MANOS LIBRES, ALTAVOZ EXTERNO, TECLAS DE VOLUMEN+/-, TECLAS DE SILENCIO CON LED, AURICULAR, TECLADO ALFABETICO, CONECTIVIDAD A PC SOLO EN IP CARACTERISTICAS IP PRINCIPALES: EL APARATO DEBERA DE TENER CONEXION CON 10/100 BASE-T: HALF/FULL DUPLEX CON NEGOCIACIONAUTOMATICA Y CONFIGURACION, LA LONGITUD MAXIMA DEL CABLE ES DEHASTA 90 METROS CON CABLE CATEGORIA 6.ESTANDAR VOIP: COMPATIBILIDAD CON VOZ H323, RTP, RTCP.PROTOCOLOS DE COMPRESION DE VOZ ESTANDARD: G711, G723.1, G729ACALIDAD DE SERVICIO: CONMUTADOR ETHERNET INTEGRADO, COMPATIBLE CON QOS, TOS DIFFSERV, 802.1P/Q., CONFIGURACION DE DIRECCION IP: CONFIGURACION ESTATICA O DINAMICA DE PARAMETROS IPUN CLIENTE DHCP INTEGRADO.COMPATIBLE TANTO CON SISTEMAS LOCALES COMO LAN: CONFORMIDAD CON EL ESTANDARIEEE 802.3AF EN MATERIA DE ALIMENTACION POR LAN.BIDIRECCIONAL CON TECLAS PROGRMAVBLES CON CONTROL DE FLASH CALIBRADO MARCACION POR TONOS-PULSOS, TECLAS PARA REPETICION DEL ULTIMO NUMERO MARCADO Y LED PARAMENSAJE EN ESPERA DE SOPORTE TODAS LAS FACILIDADES QUE BRINDA EL SERVIDOR DEAPARATO UNILINEA DE NIVEL BASICO TIPO MESA NORMAL PARA EXTENSION ANALOGICACLASE DE CONSUMO 2: ENTRE 3.84 Y 6.49 WATTS, MARCA ALCATEL-LUCENT, MODELO PHONE EXTENDED EDITION IP TOUCH 4008, EQUIVALENTE OSIMILAR EN CARACTERISTICAS Y CALIDAD.</t>
  </si>
  <si>
    <t>18.0342</t>
  </si>
  <si>
    <t xml:space="preserve">         ACCESS POINT, PUNTO DE ACCESO DE ALTO RENDIMIENTO, CON ESTANDAR 802.1N CON UNAVELOCIDAD DE TRANSFERENCIA DE HASTA  300 MBPS POR RADIO Y ASEGURAMIENTO DE UNRENDIMIENTO PICO MEDIANTE LA UTILIZACION DE LA UNION DE CANALES, RADIO MIMO Y BLOQUEDE RECONOCIMIENTO. ANTENA DE ALTA TECNOLOGIA Y CONFIABILIDAD CON AUMENTO DE RANGODE LA SEÑAL RF. CUENTA CON BANDA DOBLE 2.4GHZ O 5.0GHZ, CON 2X2 MIMO Y DOS ANTENASOMNI-DIRECCIONALES CON GANANCIA PARA 3.0DBI EN 2.4GHZ Y 4.5DBI EN 5GHZ. INTERFAZDE RED 10/100/1000 BASE-T ETHERNET (RJ-45). INTERFAZ DE CONSOLA (RJ-45) Y CONECTORPARA ALIMENTACION DC. MONTAJE EN PLAFOND Y/O MURO. DE DIMENSIONES 135X132X45MM.TEMPERATURA DE OPERACION DE 0 A 50°C. CERTIFICACIONES FCC, CE, R&amp;TTE, EN 300 328,EN 301 489, EN 301 893, UL/IEC/EN 60950, BD, CTUV, UL 2043, WI-FI 802.11 A/B/G/N.MARCA ALCATEL-LUCENT, MODELO AP105 SIMILAR O EQUIVALENTE EN CARACTERISTICAS Y CALIDAD.</t>
  </si>
  <si>
    <t>I</t>
  </si>
  <si>
    <t xml:space="preserve">ACABADOS </t>
  </si>
  <si>
    <t>I.1</t>
  </si>
  <si>
    <t xml:space="preserve">   RECUBRIMIENTOS Y ACABADOS EN MUROS</t>
  </si>
  <si>
    <t>3.0016</t>
  </si>
  <si>
    <t>APLANADO ACABADO FINO DE MORTERO CEMENTO ARENA DE 1:4 DE 2.5 CM DE ESPESOR DE HASTA 3.00 M DE ALTURA, APLANADO A PLOMO Y REGLA, PULIDO CON LLANA, EL PRECIO INCLUYE: MATERIAL, ANDAMIO, HERRAMIENTA Y MANO DE OBRA.
P.U.O.T</t>
  </si>
  <si>
    <t xml:space="preserve">3.0116 </t>
  </si>
  <si>
    <t>SUMINISTRO E INSTALACION DE AZULEJO MODELO ASTRATTO BLANCO 20 x 30CMINTERCERAMIC O CALIDAD Y APARIENCIA SIMILAR ASENTADO CON ADHESIVO SELECT AZULEJO MCA. INTERCERAMIC P.U.O.T</t>
  </si>
  <si>
    <t>10.0324</t>
  </si>
  <si>
    <t>SUMINISTRO Y COLOCACION DE PANEL DE ALUMINIO ACP ALUCOMEX DE 4mm DE ESPESOR PVDF KYNAR COLOR AZUL MARINO, INCLUYE: CORTES, DESPERDICIOS, MATERIAL DE FIJACION, MATERIALES, MANO DE OBRA, HERRAMIENTA Y EQUIPO.</t>
  </si>
  <si>
    <t>I.2</t>
  </si>
  <si>
    <t xml:space="preserve">   RECUBRIMIENTOS Y ACABADOS EN PISOS</t>
  </si>
  <si>
    <t xml:space="preserve">3.0018 </t>
  </si>
  <si>
    <t>FIRME DE CONCRETO ARMADO HECHO EN OBRA CON REVOLVEDORA DE 10 CM DE ESPESOR FC=150KG/CM2, MALLA 6X6 - 10/10 EL PRECIO INCLUYE: MATERIALES, EQUIPO, CIMBRA, CURADO, HERRAMIENTA Y MANO DE OBRA. P.U.O.T.</t>
  </si>
  <si>
    <t>3.0371</t>
  </si>
  <si>
    <t xml:space="preserve">SUMINISTRO Y COLOCACIÓN DE PISO CERÁMICO DE 0.60 x 0.60 MTS MARCA INTERCERAMIC ABSOLUTE MAX WHITE, PEGADO CON PEGAZULEJO. EL PRECIO INCLUYE: BOQUILLA SIN ARENA, MANO DE OBRA, EQUIPO, MATERIAL, HERRAMIENTA P.U.O.T. </t>
  </si>
  <si>
    <t>3.0372</t>
  </si>
  <si>
    <t xml:space="preserve">SUMINISTRO Y COLOCACIÓN DE ZOCLO CERÁMICO DE 0.10 x 0.60 MTS MARCA INTERCERAMIC ABSOLUTE MAX WHITE, PEGADO CON PEGAZULEJO. EL PRECIO INCLUYE: BOQUILLA SIN ARENA, MANO DE OBRA, EQUIPO, MATERIAL, HERRAMIENTA P.U.O.T.  </t>
  </si>
  <si>
    <t>I.3</t>
  </si>
  <si>
    <t xml:space="preserve">   AMBIENTACION</t>
  </si>
  <si>
    <t>9.0309</t>
  </si>
  <si>
    <t>SUMINISTRO Y COLOCACION DE MACETON DE CANTERA CILINDRICO DE 60 CMS. DE DIAMETRO Y 75 CMS. DE ALTURA, CON IMPERMEABILIZANTE ASFALTICO EN LA TOTALIDAD DE SU INTERIOR, INCLUYE: PLATO RECEPTOR, MATERIALES, MANO DE OBRA, HERRAMIENYTA Y EQUIPO.</t>
  </si>
  <si>
    <t xml:space="preserve">9.0301 </t>
  </si>
  <si>
    <t xml:space="preserve"> SUMINISTRO Y COLOCACION TIERRA DE ENLAME PARA JARDIN, EL PRECIO INCLUYE MATERIAL, EQUIPO, HERRAMIENTA, MANO DE OBRA P.U.O.T.</t>
  </si>
  <si>
    <t>3.0359</t>
  </si>
  <si>
    <t>SUMINISTRO Y COLOCACION DE TEZONTLE O GRAVA COMO MATERIAL DE DRENAJE GRANULOMETRICO MENOR DE 38.1 MM, INCLUYE: MATERIALES, MANO DE OBRA, HERRAMIENTA Y EQUIPO.</t>
  </si>
  <si>
    <t>SUB-TOTAL</t>
  </si>
  <si>
    <t>I.V.A. 16%</t>
  </si>
  <si>
    <t>DIRECTOR GENERAL DE OBRAS PUBLICAS DEL MPIO.</t>
  </si>
  <si>
    <t>047/2023</t>
  </si>
  <si>
    <t>CONSTRUCCIÓN DE OFICINAS DE DIRECCIÓN MUNICIPAL DE VIALIDAD, UBICADA EN AV. BRAVO Y CALLE CANAL DEL OESTE</t>
  </si>
  <si>
    <t xml:space="preserve">        COLONIA   QUINTAS DEL NAZAS                               TORREÓN, COAHUILA</t>
  </si>
  <si>
    <t>Ing. Juan Adolfo Von Bertrab Saracho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</si>
</sst>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0.00;[Red]#,##0.00"/>
    <numFmt numFmtId="165" formatCode="[$-F800]dddd\,\ mmmm\ dd\,\ yyyy"/>
  </numFmts>
  <fonts count="28" x14ac:knownFonts="1">
    <font>
      <sz val="11"/>
      <color theme="1"/>
      <name val="Calibri"/>
      <family val="2"/>
      <scheme val="minor"/>
    </font>
    <font>
      <sz val="11"/>
      <color theme="1"/>
      <name val="Calibri"/>
      <family val="2"/>
      <scheme val="minor"/>
    </font>
    <font>
      <sz val="10"/>
      <name val="Arial"/>
      <family val="2"/>
    </font>
    <font>
      <sz val="8"/>
      <name val="Arial"/>
      <family val="2"/>
    </font>
    <font>
      <b/>
      <sz val="10"/>
      <color rgb="FFFF0000"/>
      <name val="Arial"/>
      <family val="2"/>
    </font>
    <font>
      <b/>
      <sz val="14"/>
      <name val="Arial"/>
      <family val="2"/>
    </font>
    <font>
      <b/>
      <sz val="11"/>
      <name val="Arial"/>
      <family val="2"/>
    </font>
    <font>
      <b/>
      <sz val="10"/>
      <name val="Arial"/>
      <family val="2"/>
    </font>
    <font>
      <b/>
      <u/>
      <sz val="10"/>
      <name val="Arial"/>
      <family val="2"/>
    </font>
    <font>
      <b/>
      <u/>
      <sz val="14"/>
      <color rgb="FFFF0000"/>
      <name val="Arial"/>
      <family val="2"/>
    </font>
    <font>
      <b/>
      <sz val="12.5"/>
      <name val="Arial"/>
      <family val="2"/>
    </font>
    <font>
      <b/>
      <sz val="8"/>
      <name val="Arial"/>
      <family val="2"/>
    </font>
    <font>
      <b/>
      <sz val="8"/>
      <color theme="0"/>
      <name val="Arial"/>
      <family val="2"/>
    </font>
    <font>
      <b/>
      <sz val="10"/>
      <color theme="0"/>
      <name val="Arial"/>
      <family val="2"/>
    </font>
    <font>
      <b/>
      <sz val="9"/>
      <color theme="0"/>
      <name val="Arial"/>
      <family val="2"/>
    </font>
    <font>
      <b/>
      <sz val="10"/>
      <color theme="1"/>
      <name val="Arial"/>
      <family val="2"/>
    </font>
    <font>
      <b/>
      <sz val="13"/>
      <color theme="0"/>
      <name val="Arial"/>
      <family val="2"/>
    </font>
    <font>
      <b/>
      <sz val="13"/>
      <name val="Arial"/>
      <family val="2"/>
    </font>
    <font>
      <b/>
      <sz val="12"/>
      <color theme="2"/>
      <name val="Arial"/>
      <family val="2"/>
    </font>
    <font>
      <b/>
      <sz val="16"/>
      <color theme="2"/>
      <name val="Arial"/>
      <family val="2"/>
    </font>
    <font>
      <b/>
      <sz val="8"/>
      <color theme="1"/>
      <name val="Arial"/>
      <family val="2"/>
    </font>
    <font>
      <b/>
      <sz val="15"/>
      <color theme="1"/>
      <name val="Arial"/>
      <family val="2"/>
    </font>
    <font>
      <sz val="11"/>
      <color theme="1"/>
      <name val="Arial"/>
      <family val="2"/>
    </font>
    <font>
      <b/>
      <sz val="14"/>
      <color theme="2"/>
      <name val="Arial"/>
      <family val="2"/>
    </font>
    <font>
      <sz val="8"/>
      <color indexed="8"/>
      <name val="Arial"/>
      <family val="2"/>
    </font>
    <font>
      <sz val="11"/>
      <color indexed="8"/>
      <name val="Calibri"/>
      <family val="2"/>
    </font>
    <font>
      <sz val="12"/>
      <name val="Arial"/>
      <family val="2"/>
    </font>
    <font>
      <sz val="11"/>
      <name val="Arial"/>
      <family val="2"/>
    </font>
  </fonts>
  <fills count="6">
    <fill>
      <patternFill patternType="none"/>
    </fill>
    <fill>
      <patternFill patternType="gray125"/>
    </fill>
    <fill>
      <patternFill patternType="solid">
        <fgColor rgb="FF006600"/>
        <bgColor indexed="64"/>
      </patternFill>
    </fill>
    <fill>
      <patternFill patternType="solid">
        <fgColor rgb="FF008080"/>
        <bgColor indexed="64"/>
      </patternFill>
    </fill>
    <fill>
      <patternFill patternType="solid">
        <fgColor theme="0"/>
        <bgColor indexed="64"/>
      </patternFill>
    </fill>
    <fill>
      <patternFill patternType="solid">
        <fgColor rgb="FFFFC000"/>
        <bgColor indexed="64"/>
      </patternFill>
    </fill>
  </fills>
  <borders count="24">
    <border>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8">
    <xf numFmtId="0" fontId="0" fillId="0" borderId="0"/>
    <xf numFmtId="44" fontId="1"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44" fontId="25" fillId="0" borderId="0" applyFont="0" applyFill="0" applyBorder="0" applyAlignment="0" applyProtection="0"/>
  </cellStyleXfs>
  <cellXfs count="103">
    <xf numFmtId="0" fontId="0" fillId="0" borderId="0" xfId="0"/>
    <xf numFmtId="0" fontId="3" fillId="0" borderId="0" xfId="2" applyFont="1"/>
    <xf numFmtId="0" fontId="2" fillId="0" borderId="0" xfId="2"/>
    <xf numFmtId="43" fontId="1" fillId="0" borderId="0" xfId="1" applyNumberFormat="1" applyAlignment="1">
      <alignment horizontal="center"/>
    </xf>
    <xf numFmtId="0" fontId="4" fillId="0" borderId="0" xfId="2" applyFont="1"/>
    <xf numFmtId="0" fontId="7" fillId="0" borderId="0" xfId="2" applyFont="1" applyAlignment="1">
      <alignment horizontal="left" vertical="center" wrapText="1"/>
    </xf>
    <xf numFmtId="0" fontId="2" fillId="0" borderId="0" xfId="2" applyAlignment="1">
      <alignment horizontal="center"/>
    </xf>
    <xf numFmtId="0" fontId="3" fillId="0" borderId="0" xfId="2" applyFont="1" applyFill="1" applyAlignment="1">
      <alignment horizontal="center" vertical="center"/>
    </xf>
    <xf numFmtId="0" fontId="7" fillId="0" borderId="0" xfId="2" applyFont="1" applyFill="1" applyBorder="1" applyAlignment="1">
      <alignment horizontal="center" vertical="center"/>
    </xf>
    <xf numFmtId="0" fontId="8" fillId="0" borderId="0" xfId="0" applyFont="1" applyAlignment="1">
      <alignment horizontal="right"/>
    </xf>
    <xf numFmtId="0" fontId="9" fillId="0" borderId="0" xfId="0" applyNumberFormat="1" applyFont="1" applyBorder="1" applyAlignment="1" applyProtection="1">
      <alignment horizontal="center"/>
      <protection locked="0"/>
    </xf>
    <xf numFmtId="0" fontId="8" fillId="0" borderId="0" xfId="0" applyNumberFormat="1" applyFont="1" applyBorder="1" applyProtection="1">
      <protection locked="0"/>
    </xf>
    <xf numFmtId="0" fontId="11" fillId="0" borderId="0" xfId="2" applyFont="1" applyAlignment="1">
      <alignment horizontal="right"/>
    </xf>
    <xf numFmtId="0" fontId="2" fillId="0" borderId="0" xfId="2" applyFont="1"/>
    <xf numFmtId="0" fontId="12" fillId="2" borderId="2" xfId="2" applyFont="1" applyFill="1" applyBorder="1" applyAlignment="1">
      <alignment horizontal="center" vertical="center" wrapText="1"/>
    </xf>
    <xf numFmtId="0" fontId="13" fillId="2" borderId="2" xfId="2" applyFont="1" applyFill="1" applyBorder="1" applyAlignment="1">
      <alignment horizontal="center" vertical="center" wrapText="1"/>
    </xf>
    <xf numFmtId="43" fontId="14" fillId="2" borderId="2" xfId="1" applyNumberFormat="1" applyFont="1" applyFill="1" applyBorder="1" applyAlignment="1">
      <alignment horizontal="center" vertical="center" wrapText="1"/>
    </xf>
    <xf numFmtId="0" fontId="11" fillId="0" borderId="3" xfId="2" applyFont="1" applyFill="1" applyBorder="1" applyAlignment="1">
      <alignment horizontal="center" vertical="center" wrapText="1"/>
    </xf>
    <xf numFmtId="0" fontId="7" fillId="0" borderId="0" xfId="2" applyFont="1" applyFill="1" applyBorder="1" applyAlignment="1">
      <alignment horizontal="center" vertical="center" wrapText="1"/>
    </xf>
    <xf numFmtId="43" fontId="7" fillId="0" borderId="0" xfId="1" applyNumberFormat="1" applyFont="1" applyFill="1" applyBorder="1" applyAlignment="1">
      <alignment horizontal="center" vertical="center" wrapText="1"/>
    </xf>
    <xf numFmtId="0" fontId="7" fillId="0" borderId="4" xfId="2" applyFont="1" applyFill="1" applyBorder="1" applyAlignment="1">
      <alignment horizontal="center" vertical="center" wrapText="1"/>
    </xf>
    <xf numFmtId="0" fontId="12" fillId="3" borderId="5" xfId="2" applyFont="1" applyFill="1" applyBorder="1" applyAlignment="1">
      <alignment horizontal="center" vertical="center"/>
    </xf>
    <xf numFmtId="0" fontId="13" fillId="3" borderId="7" xfId="2" applyFont="1" applyFill="1" applyBorder="1" applyAlignment="1"/>
    <xf numFmtId="0" fontId="15" fillId="4" borderId="0" xfId="3" applyFont="1" applyFill="1"/>
    <xf numFmtId="0" fontId="11" fillId="2" borderId="5" xfId="2" applyFont="1" applyFill="1" applyBorder="1" applyAlignment="1">
      <alignment horizontal="center" vertical="center"/>
    </xf>
    <xf numFmtId="0" fontId="16" fillId="2" borderId="6" xfId="2" applyFont="1" applyFill="1" applyBorder="1" applyAlignment="1">
      <alignment vertical="center" wrapText="1"/>
    </xf>
    <xf numFmtId="43" fontId="16" fillId="2" borderId="6" xfId="1" applyNumberFormat="1" applyFont="1" applyFill="1" applyBorder="1" applyAlignment="1">
      <alignment vertical="center" wrapText="1"/>
    </xf>
    <xf numFmtId="0" fontId="17" fillId="2" borderId="6" xfId="2" applyFont="1" applyFill="1" applyBorder="1" applyAlignment="1">
      <alignment horizontal="left" vertical="center" wrapText="1"/>
    </xf>
    <xf numFmtId="44" fontId="18" fillId="2" borderId="7" xfId="2" applyNumberFormat="1" applyFont="1" applyFill="1" applyBorder="1" applyAlignment="1"/>
    <xf numFmtId="0" fontId="12" fillId="2" borderId="8" xfId="2" applyFont="1" applyFill="1" applyBorder="1" applyAlignment="1">
      <alignment horizontal="center" vertical="center"/>
    </xf>
    <xf numFmtId="0" fontId="16" fillId="2" borderId="9" xfId="2" applyFont="1" applyFill="1" applyBorder="1" applyAlignment="1">
      <alignment vertical="center" wrapText="1"/>
    </xf>
    <xf numFmtId="43" fontId="16" fillId="2" borderId="9" xfId="1" applyNumberFormat="1" applyFont="1" applyFill="1" applyBorder="1" applyAlignment="1">
      <alignment vertical="center" wrapText="1"/>
    </xf>
    <xf numFmtId="0" fontId="17" fillId="2" borderId="9" xfId="2" applyFont="1" applyFill="1" applyBorder="1" applyAlignment="1">
      <alignment horizontal="left" vertical="center" wrapText="1"/>
    </xf>
    <xf numFmtId="44" fontId="19" fillId="2" borderId="10" xfId="2" applyNumberFormat="1" applyFont="1" applyFill="1" applyBorder="1" applyAlignment="1"/>
    <xf numFmtId="0" fontId="20" fillId="5" borderId="5" xfId="2" applyFont="1" applyFill="1" applyBorder="1" applyAlignment="1">
      <alignment horizontal="center" vertical="center"/>
    </xf>
    <xf numFmtId="44" fontId="21" fillId="5" borderId="7" xfId="2" applyNumberFormat="1" applyFont="1" applyFill="1" applyBorder="1" applyAlignment="1"/>
    <xf numFmtId="49" fontId="22" fillId="0" borderId="11" xfId="0" applyNumberFormat="1" applyFont="1" applyFill="1" applyBorder="1" applyAlignment="1">
      <alignment horizontal="center" vertical="center"/>
    </xf>
    <xf numFmtId="0" fontId="22" fillId="0" borderId="12" xfId="0" applyFont="1" applyFill="1" applyBorder="1" applyAlignment="1">
      <alignment vertical="center" wrapText="1"/>
    </xf>
    <xf numFmtId="0" fontId="22" fillId="0" borderId="12" xfId="0" applyFont="1" applyFill="1" applyBorder="1" applyAlignment="1">
      <alignment horizontal="center" vertical="center"/>
    </xf>
    <xf numFmtId="4" fontId="22" fillId="0" borderId="12" xfId="4" applyNumberFormat="1" applyFont="1" applyFill="1" applyBorder="1" applyAlignment="1">
      <alignment horizontal="center" vertical="center"/>
    </xf>
    <xf numFmtId="44" fontId="22" fillId="0" borderId="12" xfId="5" applyFont="1" applyFill="1" applyBorder="1" applyAlignment="1">
      <alignment horizontal="center" vertical="center"/>
    </xf>
    <xf numFmtId="44" fontId="22" fillId="4" borderId="13" xfId="1" applyFont="1" applyFill="1" applyBorder="1" applyAlignment="1">
      <alignment horizontal="center" vertical="center" shrinkToFit="1"/>
    </xf>
    <xf numFmtId="44" fontId="15" fillId="4" borderId="0" xfId="3" applyNumberFormat="1" applyFont="1" applyFill="1"/>
    <xf numFmtId="49" fontId="22" fillId="0" borderId="14" xfId="0" applyNumberFormat="1" applyFont="1" applyFill="1" applyBorder="1" applyAlignment="1">
      <alignment horizontal="center" vertical="center"/>
    </xf>
    <xf numFmtId="0" fontId="22" fillId="0" borderId="15" xfId="0" applyFont="1" applyFill="1" applyBorder="1" applyAlignment="1">
      <alignment vertical="center" wrapText="1"/>
    </xf>
    <xf numFmtId="0" fontId="22" fillId="0" borderId="15" xfId="0" applyFont="1" applyFill="1" applyBorder="1" applyAlignment="1">
      <alignment horizontal="center" vertical="center"/>
    </xf>
    <xf numFmtId="4" fontId="22" fillId="0" borderId="15" xfId="4" applyNumberFormat="1" applyFont="1" applyFill="1" applyBorder="1" applyAlignment="1">
      <alignment horizontal="center" vertical="center"/>
    </xf>
    <xf numFmtId="44" fontId="22" fillId="0" borderId="15" xfId="5" applyFont="1" applyFill="1" applyBorder="1" applyAlignment="1">
      <alignment horizontal="center" vertical="center"/>
    </xf>
    <xf numFmtId="44" fontId="22" fillId="4" borderId="16" xfId="1" applyFont="1" applyFill="1" applyBorder="1" applyAlignment="1">
      <alignment horizontal="center" vertical="center" shrinkToFit="1"/>
    </xf>
    <xf numFmtId="0" fontId="15" fillId="0" borderId="0" xfId="3" applyFont="1" applyFill="1"/>
    <xf numFmtId="44" fontId="15" fillId="0" borderId="0" xfId="3" applyNumberFormat="1" applyFont="1" applyFill="1"/>
    <xf numFmtId="44" fontId="22" fillId="0" borderId="15" xfId="5" applyFont="1" applyBorder="1" applyAlignment="1">
      <alignment horizontal="center" vertical="center"/>
    </xf>
    <xf numFmtId="49" fontId="22" fillId="0" borderId="14" xfId="0" applyNumberFormat="1" applyFont="1" applyBorder="1" applyAlignment="1">
      <alignment horizontal="center" vertical="center"/>
    </xf>
    <xf numFmtId="0" fontId="22" fillId="0" borderId="15" xfId="0" applyFont="1" applyBorder="1" applyAlignment="1">
      <alignment horizontal="center" vertical="center"/>
    </xf>
    <xf numFmtId="4" fontId="22" fillId="0" borderId="15" xfId="0" applyNumberFormat="1" applyFont="1" applyBorder="1" applyAlignment="1">
      <alignment horizontal="center" vertical="center"/>
    </xf>
    <xf numFmtId="44" fontId="22" fillId="4" borderId="17" xfId="1" applyFont="1" applyFill="1" applyBorder="1" applyAlignment="1">
      <alignment horizontal="center" vertical="center" shrinkToFit="1"/>
    </xf>
    <xf numFmtId="43" fontId="22" fillId="0" borderId="15" xfId="4" applyFont="1" applyFill="1" applyBorder="1" applyAlignment="1">
      <alignment horizontal="center" vertical="center"/>
    </xf>
    <xf numFmtId="44" fontId="23" fillId="2" borderId="10" xfId="2" applyNumberFormat="1" applyFont="1" applyFill="1" applyBorder="1" applyAlignment="1"/>
    <xf numFmtId="0" fontId="15" fillId="0" borderId="0" xfId="3" applyFont="1" applyFill="1" applyAlignment="1">
      <alignment vertical="center"/>
    </xf>
    <xf numFmtId="0" fontId="12" fillId="2" borderId="5" xfId="2" applyFont="1" applyFill="1" applyBorder="1" applyAlignment="1">
      <alignment horizontal="center" vertical="center"/>
    </xf>
    <xf numFmtId="0" fontId="16" fillId="2" borderId="6" xfId="2" applyFont="1" applyFill="1" applyBorder="1" applyAlignment="1">
      <alignment horizontal="left" vertical="center" wrapText="1"/>
    </xf>
    <xf numFmtId="49" fontId="22" fillId="0" borderId="18" xfId="0" applyNumberFormat="1" applyFont="1" applyFill="1" applyBorder="1" applyAlignment="1">
      <alignment horizontal="center" vertical="center"/>
    </xf>
    <xf numFmtId="0" fontId="22" fillId="0" borderId="19" xfId="0" applyFont="1" applyFill="1" applyBorder="1" applyAlignment="1">
      <alignment vertical="center" wrapText="1"/>
    </xf>
    <xf numFmtId="44" fontId="22" fillId="0" borderId="19" xfId="5" applyFont="1" applyFill="1" applyBorder="1" applyAlignment="1">
      <alignment horizontal="center" vertical="center"/>
    </xf>
    <xf numFmtId="4" fontId="22" fillId="0" borderId="19" xfId="5" applyNumberFormat="1" applyFont="1" applyFill="1" applyBorder="1" applyAlignment="1">
      <alignment horizontal="center" vertical="center"/>
    </xf>
    <xf numFmtId="44" fontId="22" fillId="4" borderId="20" xfId="1" applyFont="1" applyFill="1" applyBorder="1" applyAlignment="1">
      <alignment horizontal="center" vertical="center" shrinkToFit="1"/>
    </xf>
    <xf numFmtId="4" fontId="22" fillId="0" borderId="15" xfId="5" applyNumberFormat="1" applyFont="1" applyFill="1" applyBorder="1" applyAlignment="1">
      <alignment horizontal="center" vertical="center"/>
    </xf>
    <xf numFmtId="49" fontId="22" fillId="0" borderId="21" xfId="0" applyNumberFormat="1" applyFont="1" applyFill="1" applyBorder="1" applyAlignment="1">
      <alignment horizontal="center" vertical="center"/>
    </xf>
    <xf numFmtId="0" fontId="22" fillId="0" borderId="22" xfId="0" applyFont="1" applyFill="1" applyBorder="1" applyAlignment="1">
      <alignment vertical="center" wrapText="1"/>
    </xf>
    <xf numFmtId="0" fontId="22" fillId="0" borderId="22" xfId="0" applyFont="1" applyFill="1" applyBorder="1" applyAlignment="1">
      <alignment horizontal="center" vertical="center"/>
    </xf>
    <xf numFmtId="4" fontId="22" fillId="0" borderId="22" xfId="4" applyNumberFormat="1" applyFont="1" applyFill="1" applyBorder="1" applyAlignment="1">
      <alignment horizontal="center" vertical="center"/>
    </xf>
    <xf numFmtId="44" fontId="22" fillId="0" borderId="22" xfId="5" applyFont="1" applyFill="1" applyBorder="1" applyAlignment="1">
      <alignment horizontal="center" vertical="center"/>
    </xf>
    <xf numFmtId="0" fontId="24" fillId="0" borderId="0" xfId="6" applyFont="1" applyBorder="1" applyAlignment="1">
      <alignment horizontal="center" vertical="center" wrapText="1"/>
    </xf>
    <xf numFmtId="0" fontId="24" fillId="0" borderId="0" xfId="6" applyFont="1" applyBorder="1" applyAlignment="1">
      <alignment horizontal="justify" vertical="center" wrapText="1"/>
    </xf>
    <xf numFmtId="43" fontId="24" fillId="0" borderId="0" xfId="1" applyNumberFormat="1" applyFont="1" applyBorder="1" applyAlignment="1">
      <alignment horizontal="center" vertical="center" wrapText="1"/>
    </xf>
    <xf numFmtId="44" fontId="5" fillId="0" borderId="0" xfId="7" applyNumberFormat="1" applyFont="1" applyFill="1" applyBorder="1" applyAlignment="1">
      <alignment horizontal="center" vertical="center" wrapText="1"/>
    </xf>
    <xf numFmtId="44" fontId="5" fillId="0" borderId="0" xfId="2" applyNumberFormat="1" applyFont="1"/>
    <xf numFmtId="44" fontId="2" fillId="0" borderId="0" xfId="2" applyNumberFormat="1"/>
    <xf numFmtId="44" fontId="3" fillId="0" borderId="0" xfId="7" applyNumberFormat="1" applyFont="1" applyFill="1" applyBorder="1" applyAlignment="1">
      <alignment horizontal="center" vertical="center" wrapText="1"/>
    </xf>
    <xf numFmtId="0" fontId="3" fillId="0" borderId="0" xfId="2" applyFont="1" applyFill="1"/>
    <xf numFmtId="164" fontId="2" fillId="0" borderId="0" xfId="2" applyNumberFormat="1" applyFont="1" applyFill="1"/>
    <xf numFmtId="43" fontId="2" fillId="0" borderId="0" xfId="1" applyNumberFormat="1" applyFont="1" applyAlignment="1">
      <alignment horizontal="center"/>
    </xf>
    <xf numFmtId="164" fontId="2" fillId="0" borderId="0" xfId="2" applyNumberFormat="1" applyFont="1"/>
    <xf numFmtId="0" fontId="3" fillId="0" borderId="23" xfId="2" applyFont="1" applyFill="1" applyBorder="1"/>
    <xf numFmtId="164" fontId="26" fillId="0" borderId="23" xfId="2" applyNumberFormat="1" applyFont="1" applyFill="1" applyBorder="1" applyAlignment="1">
      <alignment horizontal="center"/>
    </xf>
    <xf numFmtId="164" fontId="27" fillId="0" borderId="0" xfId="2" applyNumberFormat="1" applyFont="1" applyFill="1" applyBorder="1" applyAlignment="1">
      <alignment horizontal="center"/>
    </xf>
    <xf numFmtId="164" fontId="3" fillId="0" borderId="0" xfId="2" applyNumberFormat="1" applyFont="1" applyFill="1" applyBorder="1" applyAlignment="1"/>
    <xf numFmtId="164" fontId="2" fillId="0" borderId="0" xfId="2" applyNumberFormat="1" applyFont="1" applyFill="1" applyBorder="1" applyAlignment="1">
      <alignment horizontal="center"/>
    </xf>
    <xf numFmtId="164" fontId="2" fillId="0" borderId="0" xfId="2" applyNumberFormat="1" applyFont="1" applyAlignment="1">
      <alignment horizontal="center"/>
    </xf>
    <xf numFmtId="44" fontId="23" fillId="2" borderId="7" xfId="2" applyNumberFormat="1" applyFont="1" applyFill="1" applyBorder="1" applyAlignment="1"/>
    <xf numFmtId="0" fontId="6" fillId="0" borderId="1" xfId="2" applyFont="1" applyBorder="1" applyAlignment="1">
      <alignment horizontal="left" vertical="center" wrapText="1"/>
    </xf>
    <xf numFmtId="4" fontId="6" fillId="0" borderId="1" xfId="2" applyNumberFormat="1" applyFont="1" applyBorder="1" applyAlignment="1">
      <alignment horizontal="left" vertical="center" wrapText="1"/>
    </xf>
    <xf numFmtId="0" fontId="5" fillId="0" borderId="0" xfId="2" applyFont="1" applyAlignment="1">
      <alignment horizontal="center"/>
    </xf>
    <xf numFmtId="4" fontId="5" fillId="0" borderId="0" xfId="2" applyNumberFormat="1" applyFont="1" applyAlignment="1">
      <alignment horizontal="center"/>
    </xf>
    <xf numFmtId="0" fontId="6" fillId="0" borderId="0" xfId="2" applyFont="1" applyAlignment="1">
      <alignment horizontal="center" vertical="center" wrapText="1"/>
    </xf>
    <xf numFmtId="0" fontId="10" fillId="0" borderId="1" xfId="2" applyFont="1" applyBorder="1" applyAlignment="1">
      <alignment horizontal="left" vertical="center" wrapText="1"/>
    </xf>
    <xf numFmtId="4" fontId="10" fillId="0" borderId="1" xfId="2" applyNumberFormat="1" applyFont="1" applyBorder="1" applyAlignment="1">
      <alignment horizontal="left" vertical="center" wrapText="1"/>
    </xf>
    <xf numFmtId="0" fontId="15" fillId="5" borderId="6" xfId="2" applyFont="1" applyFill="1" applyBorder="1" applyAlignment="1">
      <alignment horizontal="left" vertical="center" wrapText="1"/>
    </xf>
    <xf numFmtId="0" fontId="7" fillId="0" borderId="2" xfId="2" applyFont="1" applyFill="1" applyBorder="1" applyAlignment="1">
      <alignment horizontal="center"/>
    </xf>
    <xf numFmtId="4" fontId="7" fillId="0" borderId="2" xfId="2" applyNumberFormat="1" applyFont="1" applyFill="1" applyBorder="1" applyAlignment="1">
      <alignment horizontal="center"/>
    </xf>
    <xf numFmtId="0" fontId="14" fillId="3" borderId="6" xfId="2" applyFont="1" applyFill="1" applyBorder="1" applyAlignment="1">
      <alignment horizontal="left" vertical="center" wrapText="1"/>
    </xf>
    <xf numFmtId="4" fontId="14" fillId="3" borderId="6" xfId="2" applyNumberFormat="1" applyFont="1" applyFill="1" applyBorder="1" applyAlignment="1">
      <alignment horizontal="left" vertical="center" wrapText="1"/>
    </xf>
    <xf numFmtId="165" fontId="2" fillId="0" borderId="1" xfId="2" applyNumberFormat="1" applyFont="1" applyBorder="1" applyAlignment="1">
      <alignment horizontal="center"/>
    </xf>
  </cellXfs>
  <cellStyles count="8">
    <cellStyle name="Millares 19" xfId="4"/>
    <cellStyle name="Moneda" xfId="1" builtinId="4"/>
    <cellStyle name="Moneda 2 2" xfId="5"/>
    <cellStyle name="Moneda 2 3" xfId="7"/>
    <cellStyle name="Normal" xfId="0" builtinId="0"/>
    <cellStyle name="Normal 2 2" xfId="3"/>
    <cellStyle name="Normal 2 3" xfId="2"/>
    <cellStyle name="Normal 6"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7</xdr:row>
      <xdr:rowOff>128270</xdr:rowOff>
    </xdr:from>
    <xdr:to>
      <xdr:col>1</xdr:col>
      <xdr:colOff>954850</xdr:colOff>
      <xdr:row>10</xdr:row>
      <xdr:rowOff>32965</xdr:rowOff>
    </xdr:to>
    <xdr:sp macro="" textlink="">
      <xdr:nvSpPr>
        <xdr:cNvPr id="2" name="Text Box 10"/>
        <xdr:cNvSpPr txBox="1">
          <a:spLocks noChangeArrowheads="1"/>
        </xdr:cNvSpPr>
      </xdr:nvSpPr>
      <xdr:spPr bwMode="auto">
        <a:xfrm>
          <a:off x="0" y="1023620"/>
          <a:ext cx="1545400" cy="399995"/>
        </a:xfrm>
        <a:prstGeom prst="rect">
          <a:avLst/>
        </a:prstGeom>
        <a:noFill/>
        <a:ln>
          <a:noFill/>
        </a:ln>
        <a:extLst/>
      </xdr:spPr>
      <xdr:txBody>
        <a:bodyPr vertOverflow="clip" wrap="square" lIns="27432" tIns="22860" rIns="0" bIns="0" anchor="t" upright="1"/>
        <a:lstStyle/>
        <a:p>
          <a:pPr algn="l" rtl="0">
            <a:defRPr sz="1000"/>
          </a:pPr>
          <a:r>
            <a:rPr lang="es-MX" sz="1000" b="1" i="0" u="none" strike="noStrike" baseline="0">
              <a:solidFill>
                <a:srgbClr val="000000"/>
              </a:solidFill>
              <a:latin typeface="Arial"/>
              <a:cs typeface="Arial"/>
            </a:rPr>
            <a:t> Nombre del Proyecto :  </a:t>
          </a:r>
          <a:r>
            <a:rPr lang="es-MX" sz="1000" b="0" i="0" u="none" strike="noStrike" baseline="0">
              <a:solidFill>
                <a:srgbClr val="000000"/>
              </a:solidFill>
              <a:latin typeface="Arial"/>
              <a:cs typeface="Arial"/>
            </a:rPr>
            <a:t>  </a:t>
          </a:r>
        </a:p>
      </xdr:txBody>
    </xdr:sp>
    <xdr:clientData/>
  </xdr:twoCellAnchor>
  <xdr:twoCellAnchor>
    <xdr:from>
      <xdr:col>4</xdr:col>
      <xdr:colOff>0</xdr:colOff>
      <xdr:row>339</xdr:row>
      <xdr:rowOff>57150</xdr:rowOff>
    </xdr:from>
    <xdr:to>
      <xdr:col>5</xdr:col>
      <xdr:colOff>904875</xdr:colOff>
      <xdr:row>340</xdr:row>
      <xdr:rowOff>104775</xdr:rowOff>
    </xdr:to>
    <xdr:sp macro="" textlink="">
      <xdr:nvSpPr>
        <xdr:cNvPr id="3" name="Rectangle 5"/>
        <xdr:cNvSpPr>
          <a:spLocks noChangeArrowheads="1"/>
        </xdr:cNvSpPr>
      </xdr:nvSpPr>
      <xdr:spPr bwMode="auto">
        <a:xfrm>
          <a:off x="6753225" y="296656125"/>
          <a:ext cx="2162175" cy="209550"/>
        </a:xfrm>
        <a:prstGeom prst="rect">
          <a:avLst/>
        </a:prstGeom>
        <a:solidFill>
          <a:srgbClr val="000000"/>
        </a:solidFill>
        <a:ln w="9525">
          <a:solidFill>
            <a:srgbClr val="000000"/>
          </a:solidFill>
          <a:miter lim="800000"/>
          <a:headEnd/>
          <a:tailEnd/>
        </a:ln>
      </xdr:spPr>
    </xdr:sp>
    <xdr:clientData/>
  </xdr:twoCellAnchor>
  <xdr:twoCellAnchor>
    <xdr:from>
      <xdr:col>4</xdr:col>
      <xdr:colOff>0</xdr:colOff>
      <xdr:row>339</xdr:row>
      <xdr:rowOff>118110</xdr:rowOff>
    </xdr:from>
    <xdr:to>
      <xdr:col>5</xdr:col>
      <xdr:colOff>694913</xdr:colOff>
      <xdr:row>340</xdr:row>
      <xdr:rowOff>84179</xdr:rowOff>
    </xdr:to>
    <xdr:sp macro="" textlink="">
      <xdr:nvSpPr>
        <xdr:cNvPr id="4" name="WordArt 6"/>
        <xdr:cNvSpPr>
          <a:spLocks noChangeArrowheads="1" noChangeShapeType="1"/>
        </xdr:cNvSpPr>
      </xdr:nvSpPr>
      <xdr:spPr bwMode="auto">
        <a:xfrm>
          <a:off x="6753225" y="296717085"/>
          <a:ext cx="1952213" cy="127994"/>
        </a:xfrm>
        <a:prstGeom prst="rect">
          <a:avLst/>
        </a:prstGeom>
        <a:extLst/>
      </xdr:spPr>
      <xdr:txBody>
        <a:bodyPr wrap="none" fromWordArt="1">
          <a:prstTxWarp prst="textPlain">
            <a:avLst>
              <a:gd name="adj" fmla="val 48037"/>
            </a:avLst>
          </a:prstTxWarp>
        </a:bodyPr>
        <a:lstStyle/>
        <a:p>
          <a:pPr algn="ctr" rtl="0">
            <a:buNone/>
          </a:pPr>
          <a:r>
            <a:rPr lang="es-MX" sz="800" i="1" kern="10" spc="0">
              <a:ln w="9525">
                <a:solidFill>
                  <a:srgbClr val="000000"/>
                </a:solidFill>
                <a:round/>
                <a:headEnd/>
                <a:tailEnd/>
              </a:ln>
              <a:solidFill>
                <a:srgbClr val="FFFFFF"/>
              </a:solidFill>
              <a:effectLst/>
              <a:latin typeface="Arial Black"/>
            </a:rPr>
            <a:t>PRESUPUESTO DE OBRA</a:t>
          </a:r>
        </a:p>
      </xdr:txBody>
    </xdr:sp>
    <xdr:clientData/>
  </xdr:twoCellAnchor>
  <xdr:twoCellAnchor editAs="oneCell">
    <xdr:from>
      <xdr:col>0</xdr:col>
      <xdr:colOff>285750</xdr:colOff>
      <xdr:row>1</xdr:row>
      <xdr:rowOff>133350</xdr:rowOff>
    </xdr:from>
    <xdr:to>
      <xdr:col>1</xdr:col>
      <xdr:colOff>561975</xdr:colOff>
      <xdr:row>7</xdr:row>
      <xdr:rowOff>95250</xdr:rowOff>
    </xdr:to>
    <xdr:pic>
      <xdr:nvPicPr>
        <xdr:cNvPr id="5" name="Picture 12" descr="escudo colo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179" r="10770" b="26843"/>
        <a:stretch>
          <a:fillRect/>
        </a:stretch>
      </xdr:blipFill>
      <xdr:spPr bwMode="auto">
        <a:xfrm>
          <a:off x="285750" y="180975"/>
          <a:ext cx="8667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609600</xdr:colOff>
      <xdr:row>1</xdr:row>
      <xdr:rowOff>57150</xdr:rowOff>
    </xdr:from>
    <xdr:to>
      <xdr:col>5</xdr:col>
      <xdr:colOff>1057275</xdr:colOff>
      <xdr:row>7</xdr:row>
      <xdr:rowOff>104775</xdr:rowOff>
    </xdr:to>
    <xdr:grpSp>
      <xdr:nvGrpSpPr>
        <xdr:cNvPr id="6" name="10 Grupo"/>
        <xdr:cNvGrpSpPr>
          <a:grpSpLocks/>
        </xdr:cNvGrpSpPr>
      </xdr:nvGrpSpPr>
      <xdr:grpSpPr bwMode="auto">
        <a:xfrm>
          <a:off x="7360444" y="104775"/>
          <a:ext cx="1709737" cy="916781"/>
          <a:chOff x="6615481" y="0"/>
          <a:chExt cx="1612511" cy="1138427"/>
        </a:xfrm>
      </xdr:grpSpPr>
      <xdr:pic>
        <xdr:nvPicPr>
          <xdr:cNvPr id="7" name="11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15481" y="809624"/>
            <a:ext cx="1612511" cy="328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12 Imagen"/>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966805" y="0"/>
            <a:ext cx="82519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0"/>
  <sheetViews>
    <sheetView tabSelected="1" topLeftCell="A140" zoomScale="80" zoomScaleNormal="80" workbookViewId="0">
      <selection activeCell="E317" sqref="E276:E317"/>
    </sheetView>
  </sheetViews>
  <sheetFormatPr baseColWidth="10" defaultRowHeight="15" x14ac:dyDescent="0.25"/>
  <cols>
    <col min="1" max="1" width="8.85546875" style="1" customWidth="1"/>
    <col min="2" max="2" width="71.28515625" style="2" customWidth="1"/>
    <col min="3" max="3" width="8.42578125" style="2" customWidth="1"/>
    <col min="4" max="4" width="12.7109375" style="3" customWidth="1"/>
    <col min="5" max="5" width="18.85546875" style="2" customWidth="1"/>
    <col min="6" max="6" width="22.28515625" style="2" customWidth="1"/>
    <col min="7" max="7" width="16.7109375" style="2" customWidth="1"/>
    <col min="8" max="8" width="17.42578125" style="2" customWidth="1"/>
    <col min="9" max="9" width="13.140625" style="2" bestFit="1" customWidth="1"/>
    <col min="10" max="10" width="18.28515625" style="2" customWidth="1"/>
    <col min="11" max="256" width="11.42578125" style="2"/>
    <col min="257" max="257" width="8.85546875" style="2" customWidth="1"/>
    <col min="258" max="258" width="71.28515625" style="2" customWidth="1"/>
    <col min="259" max="259" width="8.42578125" style="2" customWidth="1"/>
    <col min="260" max="260" width="12.7109375" style="2" customWidth="1"/>
    <col min="261" max="261" width="18.85546875" style="2" customWidth="1"/>
    <col min="262" max="262" width="22.28515625" style="2" customWidth="1"/>
    <col min="263" max="263" width="16.7109375" style="2" customWidth="1"/>
    <col min="264" max="264" width="17.42578125" style="2" customWidth="1"/>
    <col min="265" max="265" width="13.140625" style="2" bestFit="1" customWidth="1"/>
    <col min="266" max="266" width="18.28515625" style="2" customWidth="1"/>
    <col min="267" max="512" width="11.42578125" style="2"/>
    <col min="513" max="513" width="8.85546875" style="2" customWidth="1"/>
    <col min="514" max="514" width="71.28515625" style="2" customWidth="1"/>
    <col min="515" max="515" width="8.42578125" style="2" customWidth="1"/>
    <col min="516" max="516" width="12.7109375" style="2" customWidth="1"/>
    <col min="517" max="517" width="18.85546875" style="2" customWidth="1"/>
    <col min="518" max="518" width="22.28515625" style="2" customWidth="1"/>
    <col min="519" max="519" width="16.7109375" style="2" customWidth="1"/>
    <col min="520" max="520" width="17.42578125" style="2" customWidth="1"/>
    <col min="521" max="521" width="13.140625" style="2" bestFit="1" customWidth="1"/>
    <col min="522" max="522" width="18.28515625" style="2" customWidth="1"/>
    <col min="523" max="768" width="11.42578125" style="2"/>
    <col min="769" max="769" width="8.85546875" style="2" customWidth="1"/>
    <col min="770" max="770" width="71.28515625" style="2" customWidth="1"/>
    <col min="771" max="771" width="8.42578125" style="2" customWidth="1"/>
    <col min="772" max="772" width="12.7109375" style="2" customWidth="1"/>
    <col min="773" max="773" width="18.85546875" style="2" customWidth="1"/>
    <col min="774" max="774" width="22.28515625" style="2" customWidth="1"/>
    <col min="775" max="775" width="16.7109375" style="2" customWidth="1"/>
    <col min="776" max="776" width="17.42578125" style="2" customWidth="1"/>
    <col min="777" max="777" width="13.140625" style="2" bestFit="1" customWidth="1"/>
    <col min="778" max="778" width="18.28515625" style="2" customWidth="1"/>
    <col min="779" max="1024" width="11.42578125" style="2"/>
    <col min="1025" max="1025" width="8.85546875" style="2" customWidth="1"/>
    <col min="1026" max="1026" width="71.28515625" style="2" customWidth="1"/>
    <col min="1027" max="1027" width="8.42578125" style="2" customWidth="1"/>
    <col min="1028" max="1028" width="12.7109375" style="2" customWidth="1"/>
    <col min="1029" max="1029" width="18.85546875" style="2" customWidth="1"/>
    <col min="1030" max="1030" width="22.28515625" style="2" customWidth="1"/>
    <col min="1031" max="1031" width="16.7109375" style="2" customWidth="1"/>
    <col min="1032" max="1032" width="17.42578125" style="2" customWidth="1"/>
    <col min="1033" max="1033" width="13.140625" style="2" bestFit="1" customWidth="1"/>
    <col min="1034" max="1034" width="18.28515625" style="2" customWidth="1"/>
    <col min="1035" max="1280" width="11.42578125" style="2"/>
    <col min="1281" max="1281" width="8.85546875" style="2" customWidth="1"/>
    <col min="1282" max="1282" width="71.28515625" style="2" customWidth="1"/>
    <col min="1283" max="1283" width="8.42578125" style="2" customWidth="1"/>
    <col min="1284" max="1284" width="12.7109375" style="2" customWidth="1"/>
    <col min="1285" max="1285" width="18.85546875" style="2" customWidth="1"/>
    <col min="1286" max="1286" width="22.28515625" style="2" customWidth="1"/>
    <col min="1287" max="1287" width="16.7109375" style="2" customWidth="1"/>
    <col min="1288" max="1288" width="17.42578125" style="2" customWidth="1"/>
    <col min="1289" max="1289" width="13.140625" style="2" bestFit="1" customWidth="1"/>
    <col min="1290" max="1290" width="18.28515625" style="2" customWidth="1"/>
    <col min="1291" max="1536" width="11.42578125" style="2"/>
    <col min="1537" max="1537" width="8.85546875" style="2" customWidth="1"/>
    <col min="1538" max="1538" width="71.28515625" style="2" customWidth="1"/>
    <col min="1539" max="1539" width="8.42578125" style="2" customWidth="1"/>
    <col min="1540" max="1540" width="12.7109375" style="2" customWidth="1"/>
    <col min="1541" max="1541" width="18.85546875" style="2" customWidth="1"/>
    <col min="1542" max="1542" width="22.28515625" style="2" customWidth="1"/>
    <col min="1543" max="1543" width="16.7109375" style="2" customWidth="1"/>
    <col min="1544" max="1544" width="17.42578125" style="2" customWidth="1"/>
    <col min="1545" max="1545" width="13.140625" style="2" bestFit="1" customWidth="1"/>
    <col min="1546" max="1546" width="18.28515625" style="2" customWidth="1"/>
    <col min="1547" max="1792" width="11.42578125" style="2"/>
    <col min="1793" max="1793" width="8.85546875" style="2" customWidth="1"/>
    <col min="1794" max="1794" width="71.28515625" style="2" customWidth="1"/>
    <col min="1795" max="1795" width="8.42578125" style="2" customWidth="1"/>
    <col min="1796" max="1796" width="12.7109375" style="2" customWidth="1"/>
    <col min="1797" max="1797" width="18.85546875" style="2" customWidth="1"/>
    <col min="1798" max="1798" width="22.28515625" style="2" customWidth="1"/>
    <col min="1799" max="1799" width="16.7109375" style="2" customWidth="1"/>
    <col min="1800" max="1800" width="17.42578125" style="2" customWidth="1"/>
    <col min="1801" max="1801" width="13.140625" style="2" bestFit="1" customWidth="1"/>
    <col min="1802" max="1802" width="18.28515625" style="2" customWidth="1"/>
    <col min="1803" max="2048" width="11.42578125" style="2"/>
    <col min="2049" max="2049" width="8.85546875" style="2" customWidth="1"/>
    <col min="2050" max="2050" width="71.28515625" style="2" customWidth="1"/>
    <col min="2051" max="2051" width="8.42578125" style="2" customWidth="1"/>
    <col min="2052" max="2052" width="12.7109375" style="2" customWidth="1"/>
    <col min="2053" max="2053" width="18.85546875" style="2" customWidth="1"/>
    <col min="2054" max="2054" width="22.28515625" style="2" customWidth="1"/>
    <col min="2055" max="2055" width="16.7109375" style="2" customWidth="1"/>
    <col min="2056" max="2056" width="17.42578125" style="2" customWidth="1"/>
    <col min="2057" max="2057" width="13.140625" style="2" bestFit="1" customWidth="1"/>
    <col min="2058" max="2058" width="18.28515625" style="2" customWidth="1"/>
    <col min="2059" max="2304" width="11.42578125" style="2"/>
    <col min="2305" max="2305" width="8.85546875" style="2" customWidth="1"/>
    <col min="2306" max="2306" width="71.28515625" style="2" customWidth="1"/>
    <col min="2307" max="2307" width="8.42578125" style="2" customWidth="1"/>
    <col min="2308" max="2308" width="12.7109375" style="2" customWidth="1"/>
    <col min="2309" max="2309" width="18.85546875" style="2" customWidth="1"/>
    <col min="2310" max="2310" width="22.28515625" style="2" customWidth="1"/>
    <col min="2311" max="2311" width="16.7109375" style="2" customWidth="1"/>
    <col min="2312" max="2312" width="17.42578125" style="2" customWidth="1"/>
    <col min="2313" max="2313" width="13.140625" style="2" bestFit="1" customWidth="1"/>
    <col min="2314" max="2314" width="18.28515625" style="2" customWidth="1"/>
    <col min="2315" max="2560" width="11.42578125" style="2"/>
    <col min="2561" max="2561" width="8.85546875" style="2" customWidth="1"/>
    <col min="2562" max="2562" width="71.28515625" style="2" customWidth="1"/>
    <col min="2563" max="2563" width="8.42578125" style="2" customWidth="1"/>
    <col min="2564" max="2564" width="12.7109375" style="2" customWidth="1"/>
    <col min="2565" max="2565" width="18.85546875" style="2" customWidth="1"/>
    <col min="2566" max="2566" width="22.28515625" style="2" customWidth="1"/>
    <col min="2567" max="2567" width="16.7109375" style="2" customWidth="1"/>
    <col min="2568" max="2568" width="17.42578125" style="2" customWidth="1"/>
    <col min="2569" max="2569" width="13.140625" style="2" bestFit="1" customWidth="1"/>
    <col min="2570" max="2570" width="18.28515625" style="2" customWidth="1"/>
    <col min="2571" max="2816" width="11.42578125" style="2"/>
    <col min="2817" max="2817" width="8.85546875" style="2" customWidth="1"/>
    <col min="2818" max="2818" width="71.28515625" style="2" customWidth="1"/>
    <col min="2819" max="2819" width="8.42578125" style="2" customWidth="1"/>
    <col min="2820" max="2820" width="12.7109375" style="2" customWidth="1"/>
    <col min="2821" max="2821" width="18.85546875" style="2" customWidth="1"/>
    <col min="2822" max="2822" width="22.28515625" style="2" customWidth="1"/>
    <col min="2823" max="2823" width="16.7109375" style="2" customWidth="1"/>
    <col min="2824" max="2824" width="17.42578125" style="2" customWidth="1"/>
    <col min="2825" max="2825" width="13.140625" style="2" bestFit="1" customWidth="1"/>
    <col min="2826" max="2826" width="18.28515625" style="2" customWidth="1"/>
    <col min="2827" max="3072" width="11.42578125" style="2"/>
    <col min="3073" max="3073" width="8.85546875" style="2" customWidth="1"/>
    <col min="3074" max="3074" width="71.28515625" style="2" customWidth="1"/>
    <col min="3075" max="3075" width="8.42578125" style="2" customWidth="1"/>
    <col min="3076" max="3076" width="12.7109375" style="2" customWidth="1"/>
    <col min="3077" max="3077" width="18.85546875" style="2" customWidth="1"/>
    <col min="3078" max="3078" width="22.28515625" style="2" customWidth="1"/>
    <col min="3079" max="3079" width="16.7109375" style="2" customWidth="1"/>
    <col min="3080" max="3080" width="17.42578125" style="2" customWidth="1"/>
    <col min="3081" max="3081" width="13.140625" style="2" bestFit="1" customWidth="1"/>
    <col min="3082" max="3082" width="18.28515625" style="2" customWidth="1"/>
    <col min="3083" max="3328" width="11.42578125" style="2"/>
    <col min="3329" max="3329" width="8.85546875" style="2" customWidth="1"/>
    <col min="3330" max="3330" width="71.28515625" style="2" customWidth="1"/>
    <col min="3331" max="3331" width="8.42578125" style="2" customWidth="1"/>
    <col min="3332" max="3332" width="12.7109375" style="2" customWidth="1"/>
    <col min="3333" max="3333" width="18.85546875" style="2" customWidth="1"/>
    <col min="3334" max="3334" width="22.28515625" style="2" customWidth="1"/>
    <col min="3335" max="3335" width="16.7109375" style="2" customWidth="1"/>
    <col min="3336" max="3336" width="17.42578125" style="2" customWidth="1"/>
    <col min="3337" max="3337" width="13.140625" style="2" bestFit="1" customWidth="1"/>
    <col min="3338" max="3338" width="18.28515625" style="2" customWidth="1"/>
    <col min="3339" max="3584" width="11.42578125" style="2"/>
    <col min="3585" max="3585" width="8.85546875" style="2" customWidth="1"/>
    <col min="3586" max="3586" width="71.28515625" style="2" customWidth="1"/>
    <col min="3587" max="3587" width="8.42578125" style="2" customWidth="1"/>
    <col min="3588" max="3588" width="12.7109375" style="2" customWidth="1"/>
    <col min="3589" max="3589" width="18.85546875" style="2" customWidth="1"/>
    <col min="3590" max="3590" width="22.28515625" style="2" customWidth="1"/>
    <col min="3591" max="3591" width="16.7109375" style="2" customWidth="1"/>
    <col min="3592" max="3592" width="17.42578125" style="2" customWidth="1"/>
    <col min="3593" max="3593" width="13.140625" style="2" bestFit="1" customWidth="1"/>
    <col min="3594" max="3594" width="18.28515625" style="2" customWidth="1"/>
    <col min="3595" max="3840" width="11.42578125" style="2"/>
    <col min="3841" max="3841" width="8.85546875" style="2" customWidth="1"/>
    <col min="3842" max="3842" width="71.28515625" style="2" customWidth="1"/>
    <col min="3843" max="3843" width="8.42578125" style="2" customWidth="1"/>
    <col min="3844" max="3844" width="12.7109375" style="2" customWidth="1"/>
    <col min="3845" max="3845" width="18.85546875" style="2" customWidth="1"/>
    <col min="3846" max="3846" width="22.28515625" style="2" customWidth="1"/>
    <col min="3847" max="3847" width="16.7109375" style="2" customWidth="1"/>
    <col min="3848" max="3848" width="17.42578125" style="2" customWidth="1"/>
    <col min="3849" max="3849" width="13.140625" style="2" bestFit="1" customWidth="1"/>
    <col min="3850" max="3850" width="18.28515625" style="2" customWidth="1"/>
    <col min="3851" max="4096" width="11.42578125" style="2"/>
    <col min="4097" max="4097" width="8.85546875" style="2" customWidth="1"/>
    <col min="4098" max="4098" width="71.28515625" style="2" customWidth="1"/>
    <col min="4099" max="4099" width="8.42578125" style="2" customWidth="1"/>
    <col min="4100" max="4100" width="12.7109375" style="2" customWidth="1"/>
    <col min="4101" max="4101" width="18.85546875" style="2" customWidth="1"/>
    <col min="4102" max="4102" width="22.28515625" style="2" customWidth="1"/>
    <col min="4103" max="4103" width="16.7109375" style="2" customWidth="1"/>
    <col min="4104" max="4104" width="17.42578125" style="2" customWidth="1"/>
    <col min="4105" max="4105" width="13.140625" style="2" bestFit="1" customWidth="1"/>
    <col min="4106" max="4106" width="18.28515625" style="2" customWidth="1"/>
    <col min="4107" max="4352" width="11.42578125" style="2"/>
    <col min="4353" max="4353" width="8.85546875" style="2" customWidth="1"/>
    <col min="4354" max="4354" width="71.28515625" style="2" customWidth="1"/>
    <col min="4355" max="4355" width="8.42578125" style="2" customWidth="1"/>
    <col min="4356" max="4356" width="12.7109375" style="2" customWidth="1"/>
    <col min="4357" max="4357" width="18.85546875" style="2" customWidth="1"/>
    <col min="4358" max="4358" width="22.28515625" style="2" customWidth="1"/>
    <col min="4359" max="4359" width="16.7109375" style="2" customWidth="1"/>
    <col min="4360" max="4360" width="17.42578125" style="2" customWidth="1"/>
    <col min="4361" max="4361" width="13.140625" style="2" bestFit="1" customWidth="1"/>
    <col min="4362" max="4362" width="18.28515625" style="2" customWidth="1"/>
    <col min="4363" max="4608" width="11.42578125" style="2"/>
    <col min="4609" max="4609" width="8.85546875" style="2" customWidth="1"/>
    <col min="4610" max="4610" width="71.28515625" style="2" customWidth="1"/>
    <col min="4611" max="4611" width="8.42578125" style="2" customWidth="1"/>
    <col min="4612" max="4612" width="12.7109375" style="2" customWidth="1"/>
    <col min="4613" max="4613" width="18.85546875" style="2" customWidth="1"/>
    <col min="4614" max="4614" width="22.28515625" style="2" customWidth="1"/>
    <col min="4615" max="4615" width="16.7109375" style="2" customWidth="1"/>
    <col min="4616" max="4616" width="17.42578125" style="2" customWidth="1"/>
    <col min="4617" max="4617" width="13.140625" style="2" bestFit="1" customWidth="1"/>
    <col min="4618" max="4618" width="18.28515625" style="2" customWidth="1"/>
    <col min="4619" max="4864" width="11.42578125" style="2"/>
    <col min="4865" max="4865" width="8.85546875" style="2" customWidth="1"/>
    <col min="4866" max="4866" width="71.28515625" style="2" customWidth="1"/>
    <col min="4867" max="4867" width="8.42578125" style="2" customWidth="1"/>
    <col min="4868" max="4868" width="12.7109375" style="2" customWidth="1"/>
    <col min="4869" max="4869" width="18.85546875" style="2" customWidth="1"/>
    <col min="4870" max="4870" width="22.28515625" style="2" customWidth="1"/>
    <col min="4871" max="4871" width="16.7109375" style="2" customWidth="1"/>
    <col min="4872" max="4872" width="17.42578125" style="2" customWidth="1"/>
    <col min="4873" max="4873" width="13.140625" style="2" bestFit="1" customWidth="1"/>
    <col min="4874" max="4874" width="18.28515625" style="2" customWidth="1"/>
    <col min="4875" max="5120" width="11.42578125" style="2"/>
    <col min="5121" max="5121" width="8.85546875" style="2" customWidth="1"/>
    <col min="5122" max="5122" width="71.28515625" style="2" customWidth="1"/>
    <col min="5123" max="5123" width="8.42578125" style="2" customWidth="1"/>
    <col min="5124" max="5124" width="12.7109375" style="2" customWidth="1"/>
    <col min="5125" max="5125" width="18.85546875" style="2" customWidth="1"/>
    <col min="5126" max="5126" width="22.28515625" style="2" customWidth="1"/>
    <col min="5127" max="5127" width="16.7109375" style="2" customWidth="1"/>
    <col min="5128" max="5128" width="17.42578125" style="2" customWidth="1"/>
    <col min="5129" max="5129" width="13.140625" style="2" bestFit="1" customWidth="1"/>
    <col min="5130" max="5130" width="18.28515625" style="2" customWidth="1"/>
    <col min="5131" max="5376" width="11.42578125" style="2"/>
    <col min="5377" max="5377" width="8.85546875" style="2" customWidth="1"/>
    <col min="5378" max="5378" width="71.28515625" style="2" customWidth="1"/>
    <col min="5379" max="5379" width="8.42578125" style="2" customWidth="1"/>
    <col min="5380" max="5380" width="12.7109375" style="2" customWidth="1"/>
    <col min="5381" max="5381" width="18.85546875" style="2" customWidth="1"/>
    <col min="5382" max="5382" width="22.28515625" style="2" customWidth="1"/>
    <col min="5383" max="5383" width="16.7109375" style="2" customWidth="1"/>
    <col min="5384" max="5384" width="17.42578125" style="2" customWidth="1"/>
    <col min="5385" max="5385" width="13.140625" style="2" bestFit="1" customWidth="1"/>
    <col min="5386" max="5386" width="18.28515625" style="2" customWidth="1"/>
    <col min="5387" max="5632" width="11.42578125" style="2"/>
    <col min="5633" max="5633" width="8.85546875" style="2" customWidth="1"/>
    <col min="5634" max="5634" width="71.28515625" style="2" customWidth="1"/>
    <col min="5635" max="5635" width="8.42578125" style="2" customWidth="1"/>
    <col min="5636" max="5636" width="12.7109375" style="2" customWidth="1"/>
    <col min="5637" max="5637" width="18.85546875" style="2" customWidth="1"/>
    <col min="5638" max="5638" width="22.28515625" style="2" customWidth="1"/>
    <col min="5639" max="5639" width="16.7109375" style="2" customWidth="1"/>
    <col min="5640" max="5640" width="17.42578125" style="2" customWidth="1"/>
    <col min="5641" max="5641" width="13.140625" style="2" bestFit="1" customWidth="1"/>
    <col min="5642" max="5642" width="18.28515625" style="2" customWidth="1"/>
    <col min="5643" max="5888" width="11.42578125" style="2"/>
    <col min="5889" max="5889" width="8.85546875" style="2" customWidth="1"/>
    <col min="5890" max="5890" width="71.28515625" style="2" customWidth="1"/>
    <col min="5891" max="5891" width="8.42578125" style="2" customWidth="1"/>
    <col min="5892" max="5892" width="12.7109375" style="2" customWidth="1"/>
    <col min="5893" max="5893" width="18.85546875" style="2" customWidth="1"/>
    <col min="5894" max="5894" width="22.28515625" style="2" customWidth="1"/>
    <col min="5895" max="5895" width="16.7109375" style="2" customWidth="1"/>
    <col min="5896" max="5896" width="17.42578125" style="2" customWidth="1"/>
    <col min="5897" max="5897" width="13.140625" style="2" bestFit="1" customWidth="1"/>
    <col min="5898" max="5898" width="18.28515625" style="2" customWidth="1"/>
    <col min="5899" max="6144" width="11.42578125" style="2"/>
    <col min="6145" max="6145" width="8.85546875" style="2" customWidth="1"/>
    <col min="6146" max="6146" width="71.28515625" style="2" customWidth="1"/>
    <col min="6147" max="6147" width="8.42578125" style="2" customWidth="1"/>
    <col min="6148" max="6148" width="12.7109375" style="2" customWidth="1"/>
    <col min="6149" max="6149" width="18.85546875" style="2" customWidth="1"/>
    <col min="6150" max="6150" width="22.28515625" style="2" customWidth="1"/>
    <col min="6151" max="6151" width="16.7109375" style="2" customWidth="1"/>
    <col min="6152" max="6152" width="17.42578125" style="2" customWidth="1"/>
    <col min="6153" max="6153" width="13.140625" style="2" bestFit="1" customWidth="1"/>
    <col min="6154" max="6154" width="18.28515625" style="2" customWidth="1"/>
    <col min="6155" max="6400" width="11.42578125" style="2"/>
    <col min="6401" max="6401" width="8.85546875" style="2" customWidth="1"/>
    <col min="6402" max="6402" width="71.28515625" style="2" customWidth="1"/>
    <col min="6403" max="6403" width="8.42578125" style="2" customWidth="1"/>
    <col min="6404" max="6404" width="12.7109375" style="2" customWidth="1"/>
    <col min="6405" max="6405" width="18.85546875" style="2" customWidth="1"/>
    <col min="6406" max="6406" width="22.28515625" style="2" customWidth="1"/>
    <col min="6407" max="6407" width="16.7109375" style="2" customWidth="1"/>
    <col min="6408" max="6408" width="17.42578125" style="2" customWidth="1"/>
    <col min="6409" max="6409" width="13.140625" style="2" bestFit="1" customWidth="1"/>
    <col min="6410" max="6410" width="18.28515625" style="2" customWidth="1"/>
    <col min="6411" max="6656" width="11.42578125" style="2"/>
    <col min="6657" max="6657" width="8.85546875" style="2" customWidth="1"/>
    <col min="6658" max="6658" width="71.28515625" style="2" customWidth="1"/>
    <col min="6659" max="6659" width="8.42578125" style="2" customWidth="1"/>
    <col min="6660" max="6660" width="12.7109375" style="2" customWidth="1"/>
    <col min="6661" max="6661" width="18.85546875" style="2" customWidth="1"/>
    <col min="6662" max="6662" width="22.28515625" style="2" customWidth="1"/>
    <col min="6663" max="6663" width="16.7109375" style="2" customWidth="1"/>
    <col min="6664" max="6664" width="17.42578125" style="2" customWidth="1"/>
    <col min="6665" max="6665" width="13.140625" style="2" bestFit="1" customWidth="1"/>
    <col min="6666" max="6666" width="18.28515625" style="2" customWidth="1"/>
    <col min="6667" max="6912" width="11.42578125" style="2"/>
    <col min="6913" max="6913" width="8.85546875" style="2" customWidth="1"/>
    <col min="6914" max="6914" width="71.28515625" style="2" customWidth="1"/>
    <col min="6915" max="6915" width="8.42578125" style="2" customWidth="1"/>
    <col min="6916" max="6916" width="12.7109375" style="2" customWidth="1"/>
    <col min="6917" max="6917" width="18.85546875" style="2" customWidth="1"/>
    <col min="6918" max="6918" width="22.28515625" style="2" customWidth="1"/>
    <col min="6919" max="6919" width="16.7109375" style="2" customWidth="1"/>
    <col min="6920" max="6920" width="17.42578125" style="2" customWidth="1"/>
    <col min="6921" max="6921" width="13.140625" style="2" bestFit="1" customWidth="1"/>
    <col min="6922" max="6922" width="18.28515625" style="2" customWidth="1"/>
    <col min="6923" max="7168" width="11.42578125" style="2"/>
    <col min="7169" max="7169" width="8.85546875" style="2" customWidth="1"/>
    <col min="7170" max="7170" width="71.28515625" style="2" customWidth="1"/>
    <col min="7171" max="7171" width="8.42578125" style="2" customWidth="1"/>
    <col min="7172" max="7172" width="12.7109375" style="2" customWidth="1"/>
    <col min="7173" max="7173" width="18.85546875" style="2" customWidth="1"/>
    <col min="7174" max="7174" width="22.28515625" style="2" customWidth="1"/>
    <col min="7175" max="7175" width="16.7109375" style="2" customWidth="1"/>
    <col min="7176" max="7176" width="17.42578125" style="2" customWidth="1"/>
    <col min="7177" max="7177" width="13.140625" style="2" bestFit="1" customWidth="1"/>
    <col min="7178" max="7178" width="18.28515625" style="2" customWidth="1"/>
    <col min="7179" max="7424" width="11.42578125" style="2"/>
    <col min="7425" max="7425" width="8.85546875" style="2" customWidth="1"/>
    <col min="7426" max="7426" width="71.28515625" style="2" customWidth="1"/>
    <col min="7427" max="7427" width="8.42578125" style="2" customWidth="1"/>
    <col min="7428" max="7428" width="12.7109375" style="2" customWidth="1"/>
    <col min="7429" max="7429" width="18.85546875" style="2" customWidth="1"/>
    <col min="7430" max="7430" width="22.28515625" style="2" customWidth="1"/>
    <col min="7431" max="7431" width="16.7109375" style="2" customWidth="1"/>
    <col min="7432" max="7432" width="17.42578125" style="2" customWidth="1"/>
    <col min="7433" max="7433" width="13.140625" style="2" bestFit="1" customWidth="1"/>
    <col min="7434" max="7434" width="18.28515625" style="2" customWidth="1"/>
    <col min="7435" max="7680" width="11.42578125" style="2"/>
    <col min="7681" max="7681" width="8.85546875" style="2" customWidth="1"/>
    <col min="7682" max="7682" width="71.28515625" style="2" customWidth="1"/>
    <col min="7683" max="7683" width="8.42578125" style="2" customWidth="1"/>
    <col min="7684" max="7684" width="12.7109375" style="2" customWidth="1"/>
    <col min="7685" max="7685" width="18.85546875" style="2" customWidth="1"/>
    <col min="7686" max="7686" width="22.28515625" style="2" customWidth="1"/>
    <col min="7687" max="7687" width="16.7109375" style="2" customWidth="1"/>
    <col min="7688" max="7688" width="17.42578125" style="2" customWidth="1"/>
    <col min="7689" max="7689" width="13.140625" style="2" bestFit="1" customWidth="1"/>
    <col min="7690" max="7690" width="18.28515625" style="2" customWidth="1"/>
    <col min="7691" max="7936" width="11.42578125" style="2"/>
    <col min="7937" max="7937" width="8.85546875" style="2" customWidth="1"/>
    <col min="7938" max="7938" width="71.28515625" style="2" customWidth="1"/>
    <col min="7939" max="7939" width="8.42578125" style="2" customWidth="1"/>
    <col min="7940" max="7940" width="12.7109375" style="2" customWidth="1"/>
    <col min="7941" max="7941" width="18.85546875" style="2" customWidth="1"/>
    <col min="7942" max="7942" width="22.28515625" style="2" customWidth="1"/>
    <col min="7943" max="7943" width="16.7109375" style="2" customWidth="1"/>
    <col min="7944" max="7944" width="17.42578125" style="2" customWidth="1"/>
    <col min="7945" max="7945" width="13.140625" style="2" bestFit="1" customWidth="1"/>
    <col min="7946" max="7946" width="18.28515625" style="2" customWidth="1"/>
    <col min="7947" max="8192" width="11.42578125" style="2"/>
    <col min="8193" max="8193" width="8.85546875" style="2" customWidth="1"/>
    <col min="8194" max="8194" width="71.28515625" style="2" customWidth="1"/>
    <col min="8195" max="8195" width="8.42578125" style="2" customWidth="1"/>
    <col min="8196" max="8196" width="12.7109375" style="2" customWidth="1"/>
    <col min="8197" max="8197" width="18.85546875" style="2" customWidth="1"/>
    <col min="8198" max="8198" width="22.28515625" style="2" customWidth="1"/>
    <col min="8199" max="8199" width="16.7109375" style="2" customWidth="1"/>
    <col min="8200" max="8200" width="17.42578125" style="2" customWidth="1"/>
    <col min="8201" max="8201" width="13.140625" style="2" bestFit="1" customWidth="1"/>
    <col min="8202" max="8202" width="18.28515625" style="2" customWidth="1"/>
    <col min="8203" max="8448" width="11.42578125" style="2"/>
    <col min="8449" max="8449" width="8.85546875" style="2" customWidth="1"/>
    <col min="8450" max="8450" width="71.28515625" style="2" customWidth="1"/>
    <col min="8451" max="8451" width="8.42578125" style="2" customWidth="1"/>
    <col min="8452" max="8452" width="12.7109375" style="2" customWidth="1"/>
    <col min="8453" max="8453" width="18.85546875" style="2" customWidth="1"/>
    <col min="8454" max="8454" width="22.28515625" style="2" customWidth="1"/>
    <col min="8455" max="8455" width="16.7109375" style="2" customWidth="1"/>
    <col min="8456" max="8456" width="17.42578125" style="2" customWidth="1"/>
    <col min="8457" max="8457" width="13.140625" style="2" bestFit="1" customWidth="1"/>
    <col min="8458" max="8458" width="18.28515625" style="2" customWidth="1"/>
    <col min="8459" max="8704" width="11.42578125" style="2"/>
    <col min="8705" max="8705" width="8.85546875" style="2" customWidth="1"/>
    <col min="8706" max="8706" width="71.28515625" style="2" customWidth="1"/>
    <col min="8707" max="8707" width="8.42578125" style="2" customWidth="1"/>
    <col min="8708" max="8708" width="12.7109375" style="2" customWidth="1"/>
    <col min="8709" max="8709" width="18.85546875" style="2" customWidth="1"/>
    <col min="8710" max="8710" width="22.28515625" style="2" customWidth="1"/>
    <col min="8711" max="8711" width="16.7109375" style="2" customWidth="1"/>
    <col min="8712" max="8712" width="17.42578125" style="2" customWidth="1"/>
    <col min="8713" max="8713" width="13.140625" style="2" bestFit="1" customWidth="1"/>
    <col min="8714" max="8714" width="18.28515625" style="2" customWidth="1"/>
    <col min="8715" max="8960" width="11.42578125" style="2"/>
    <col min="8961" max="8961" width="8.85546875" style="2" customWidth="1"/>
    <col min="8962" max="8962" width="71.28515625" style="2" customWidth="1"/>
    <col min="8963" max="8963" width="8.42578125" style="2" customWidth="1"/>
    <col min="8964" max="8964" width="12.7109375" style="2" customWidth="1"/>
    <col min="8965" max="8965" width="18.85546875" style="2" customWidth="1"/>
    <col min="8966" max="8966" width="22.28515625" style="2" customWidth="1"/>
    <col min="8967" max="8967" width="16.7109375" style="2" customWidth="1"/>
    <col min="8968" max="8968" width="17.42578125" style="2" customWidth="1"/>
    <col min="8969" max="8969" width="13.140625" style="2" bestFit="1" customWidth="1"/>
    <col min="8970" max="8970" width="18.28515625" style="2" customWidth="1"/>
    <col min="8971" max="9216" width="11.42578125" style="2"/>
    <col min="9217" max="9217" width="8.85546875" style="2" customWidth="1"/>
    <col min="9218" max="9218" width="71.28515625" style="2" customWidth="1"/>
    <col min="9219" max="9219" width="8.42578125" style="2" customWidth="1"/>
    <col min="9220" max="9220" width="12.7109375" style="2" customWidth="1"/>
    <col min="9221" max="9221" width="18.85546875" style="2" customWidth="1"/>
    <col min="9222" max="9222" width="22.28515625" style="2" customWidth="1"/>
    <col min="9223" max="9223" width="16.7109375" style="2" customWidth="1"/>
    <col min="9224" max="9224" width="17.42578125" style="2" customWidth="1"/>
    <col min="9225" max="9225" width="13.140625" style="2" bestFit="1" customWidth="1"/>
    <col min="9226" max="9226" width="18.28515625" style="2" customWidth="1"/>
    <col min="9227" max="9472" width="11.42578125" style="2"/>
    <col min="9473" max="9473" width="8.85546875" style="2" customWidth="1"/>
    <col min="9474" max="9474" width="71.28515625" style="2" customWidth="1"/>
    <col min="9475" max="9475" width="8.42578125" style="2" customWidth="1"/>
    <col min="9476" max="9476" width="12.7109375" style="2" customWidth="1"/>
    <col min="9477" max="9477" width="18.85546875" style="2" customWidth="1"/>
    <col min="9478" max="9478" width="22.28515625" style="2" customWidth="1"/>
    <col min="9479" max="9479" width="16.7109375" style="2" customWidth="1"/>
    <col min="9480" max="9480" width="17.42578125" style="2" customWidth="1"/>
    <col min="9481" max="9481" width="13.140625" style="2" bestFit="1" customWidth="1"/>
    <col min="9482" max="9482" width="18.28515625" style="2" customWidth="1"/>
    <col min="9483" max="9728" width="11.42578125" style="2"/>
    <col min="9729" max="9729" width="8.85546875" style="2" customWidth="1"/>
    <col min="9730" max="9730" width="71.28515625" style="2" customWidth="1"/>
    <col min="9731" max="9731" width="8.42578125" style="2" customWidth="1"/>
    <col min="9732" max="9732" width="12.7109375" style="2" customWidth="1"/>
    <col min="9733" max="9733" width="18.85546875" style="2" customWidth="1"/>
    <col min="9734" max="9734" width="22.28515625" style="2" customWidth="1"/>
    <col min="9735" max="9735" width="16.7109375" style="2" customWidth="1"/>
    <col min="9736" max="9736" width="17.42578125" style="2" customWidth="1"/>
    <col min="9737" max="9737" width="13.140625" style="2" bestFit="1" customWidth="1"/>
    <col min="9738" max="9738" width="18.28515625" style="2" customWidth="1"/>
    <col min="9739" max="9984" width="11.42578125" style="2"/>
    <col min="9985" max="9985" width="8.85546875" style="2" customWidth="1"/>
    <col min="9986" max="9986" width="71.28515625" style="2" customWidth="1"/>
    <col min="9987" max="9987" width="8.42578125" style="2" customWidth="1"/>
    <col min="9988" max="9988" width="12.7109375" style="2" customWidth="1"/>
    <col min="9989" max="9989" width="18.85546875" style="2" customWidth="1"/>
    <col min="9990" max="9990" width="22.28515625" style="2" customWidth="1"/>
    <col min="9991" max="9991" width="16.7109375" style="2" customWidth="1"/>
    <col min="9992" max="9992" width="17.42578125" style="2" customWidth="1"/>
    <col min="9993" max="9993" width="13.140625" style="2" bestFit="1" customWidth="1"/>
    <col min="9994" max="9994" width="18.28515625" style="2" customWidth="1"/>
    <col min="9995" max="10240" width="11.42578125" style="2"/>
    <col min="10241" max="10241" width="8.85546875" style="2" customWidth="1"/>
    <col min="10242" max="10242" width="71.28515625" style="2" customWidth="1"/>
    <col min="10243" max="10243" width="8.42578125" style="2" customWidth="1"/>
    <col min="10244" max="10244" width="12.7109375" style="2" customWidth="1"/>
    <col min="10245" max="10245" width="18.85546875" style="2" customWidth="1"/>
    <col min="10246" max="10246" width="22.28515625" style="2" customWidth="1"/>
    <col min="10247" max="10247" width="16.7109375" style="2" customWidth="1"/>
    <col min="10248" max="10248" width="17.42578125" style="2" customWidth="1"/>
    <col min="10249" max="10249" width="13.140625" style="2" bestFit="1" customWidth="1"/>
    <col min="10250" max="10250" width="18.28515625" style="2" customWidth="1"/>
    <col min="10251" max="10496" width="11.42578125" style="2"/>
    <col min="10497" max="10497" width="8.85546875" style="2" customWidth="1"/>
    <col min="10498" max="10498" width="71.28515625" style="2" customWidth="1"/>
    <col min="10499" max="10499" width="8.42578125" style="2" customWidth="1"/>
    <col min="10500" max="10500" width="12.7109375" style="2" customWidth="1"/>
    <col min="10501" max="10501" width="18.85546875" style="2" customWidth="1"/>
    <col min="10502" max="10502" width="22.28515625" style="2" customWidth="1"/>
    <col min="10503" max="10503" width="16.7109375" style="2" customWidth="1"/>
    <col min="10504" max="10504" width="17.42578125" style="2" customWidth="1"/>
    <col min="10505" max="10505" width="13.140625" style="2" bestFit="1" customWidth="1"/>
    <col min="10506" max="10506" width="18.28515625" style="2" customWidth="1"/>
    <col min="10507" max="10752" width="11.42578125" style="2"/>
    <col min="10753" max="10753" width="8.85546875" style="2" customWidth="1"/>
    <col min="10754" max="10754" width="71.28515625" style="2" customWidth="1"/>
    <col min="10755" max="10755" width="8.42578125" style="2" customWidth="1"/>
    <col min="10756" max="10756" width="12.7109375" style="2" customWidth="1"/>
    <col min="10757" max="10757" width="18.85546875" style="2" customWidth="1"/>
    <col min="10758" max="10758" width="22.28515625" style="2" customWidth="1"/>
    <col min="10759" max="10759" width="16.7109375" style="2" customWidth="1"/>
    <col min="10760" max="10760" width="17.42578125" style="2" customWidth="1"/>
    <col min="10761" max="10761" width="13.140625" style="2" bestFit="1" customWidth="1"/>
    <col min="10762" max="10762" width="18.28515625" style="2" customWidth="1"/>
    <col min="10763" max="11008" width="11.42578125" style="2"/>
    <col min="11009" max="11009" width="8.85546875" style="2" customWidth="1"/>
    <col min="11010" max="11010" width="71.28515625" style="2" customWidth="1"/>
    <col min="11011" max="11011" width="8.42578125" style="2" customWidth="1"/>
    <col min="11012" max="11012" width="12.7109375" style="2" customWidth="1"/>
    <col min="11013" max="11013" width="18.85546875" style="2" customWidth="1"/>
    <col min="11014" max="11014" width="22.28515625" style="2" customWidth="1"/>
    <col min="11015" max="11015" width="16.7109375" style="2" customWidth="1"/>
    <col min="11016" max="11016" width="17.42578125" style="2" customWidth="1"/>
    <col min="11017" max="11017" width="13.140625" style="2" bestFit="1" customWidth="1"/>
    <col min="11018" max="11018" width="18.28515625" style="2" customWidth="1"/>
    <col min="11019" max="11264" width="11.42578125" style="2"/>
    <col min="11265" max="11265" width="8.85546875" style="2" customWidth="1"/>
    <col min="11266" max="11266" width="71.28515625" style="2" customWidth="1"/>
    <col min="11267" max="11267" width="8.42578125" style="2" customWidth="1"/>
    <col min="11268" max="11268" width="12.7109375" style="2" customWidth="1"/>
    <col min="11269" max="11269" width="18.85546875" style="2" customWidth="1"/>
    <col min="11270" max="11270" width="22.28515625" style="2" customWidth="1"/>
    <col min="11271" max="11271" width="16.7109375" style="2" customWidth="1"/>
    <col min="11272" max="11272" width="17.42578125" style="2" customWidth="1"/>
    <col min="11273" max="11273" width="13.140625" style="2" bestFit="1" customWidth="1"/>
    <col min="11274" max="11274" width="18.28515625" style="2" customWidth="1"/>
    <col min="11275" max="11520" width="11.42578125" style="2"/>
    <col min="11521" max="11521" width="8.85546875" style="2" customWidth="1"/>
    <col min="11522" max="11522" width="71.28515625" style="2" customWidth="1"/>
    <col min="11523" max="11523" width="8.42578125" style="2" customWidth="1"/>
    <col min="11524" max="11524" width="12.7109375" style="2" customWidth="1"/>
    <col min="11525" max="11525" width="18.85546875" style="2" customWidth="1"/>
    <col min="11526" max="11526" width="22.28515625" style="2" customWidth="1"/>
    <col min="11527" max="11527" width="16.7109375" style="2" customWidth="1"/>
    <col min="11528" max="11528" width="17.42578125" style="2" customWidth="1"/>
    <col min="11529" max="11529" width="13.140625" style="2" bestFit="1" customWidth="1"/>
    <col min="11530" max="11530" width="18.28515625" style="2" customWidth="1"/>
    <col min="11531" max="11776" width="11.42578125" style="2"/>
    <col min="11777" max="11777" width="8.85546875" style="2" customWidth="1"/>
    <col min="11778" max="11778" width="71.28515625" style="2" customWidth="1"/>
    <col min="11779" max="11779" width="8.42578125" style="2" customWidth="1"/>
    <col min="11780" max="11780" width="12.7109375" style="2" customWidth="1"/>
    <col min="11781" max="11781" width="18.85546875" style="2" customWidth="1"/>
    <col min="11782" max="11782" width="22.28515625" style="2" customWidth="1"/>
    <col min="11783" max="11783" width="16.7109375" style="2" customWidth="1"/>
    <col min="11784" max="11784" width="17.42578125" style="2" customWidth="1"/>
    <col min="11785" max="11785" width="13.140625" style="2" bestFit="1" customWidth="1"/>
    <col min="11786" max="11786" width="18.28515625" style="2" customWidth="1"/>
    <col min="11787" max="12032" width="11.42578125" style="2"/>
    <col min="12033" max="12033" width="8.85546875" style="2" customWidth="1"/>
    <col min="12034" max="12034" width="71.28515625" style="2" customWidth="1"/>
    <col min="12035" max="12035" width="8.42578125" style="2" customWidth="1"/>
    <col min="12036" max="12036" width="12.7109375" style="2" customWidth="1"/>
    <col min="12037" max="12037" width="18.85546875" style="2" customWidth="1"/>
    <col min="12038" max="12038" width="22.28515625" style="2" customWidth="1"/>
    <col min="12039" max="12039" width="16.7109375" style="2" customWidth="1"/>
    <col min="12040" max="12040" width="17.42578125" style="2" customWidth="1"/>
    <col min="12041" max="12041" width="13.140625" style="2" bestFit="1" customWidth="1"/>
    <col min="12042" max="12042" width="18.28515625" style="2" customWidth="1"/>
    <col min="12043" max="12288" width="11.42578125" style="2"/>
    <col min="12289" max="12289" width="8.85546875" style="2" customWidth="1"/>
    <col min="12290" max="12290" width="71.28515625" style="2" customWidth="1"/>
    <col min="12291" max="12291" width="8.42578125" style="2" customWidth="1"/>
    <col min="12292" max="12292" width="12.7109375" style="2" customWidth="1"/>
    <col min="12293" max="12293" width="18.85546875" style="2" customWidth="1"/>
    <col min="12294" max="12294" width="22.28515625" style="2" customWidth="1"/>
    <col min="12295" max="12295" width="16.7109375" style="2" customWidth="1"/>
    <col min="12296" max="12296" width="17.42578125" style="2" customWidth="1"/>
    <col min="12297" max="12297" width="13.140625" style="2" bestFit="1" customWidth="1"/>
    <col min="12298" max="12298" width="18.28515625" style="2" customWidth="1"/>
    <col min="12299" max="12544" width="11.42578125" style="2"/>
    <col min="12545" max="12545" width="8.85546875" style="2" customWidth="1"/>
    <col min="12546" max="12546" width="71.28515625" style="2" customWidth="1"/>
    <col min="12547" max="12547" width="8.42578125" style="2" customWidth="1"/>
    <col min="12548" max="12548" width="12.7109375" style="2" customWidth="1"/>
    <col min="12549" max="12549" width="18.85546875" style="2" customWidth="1"/>
    <col min="12550" max="12550" width="22.28515625" style="2" customWidth="1"/>
    <col min="12551" max="12551" width="16.7109375" style="2" customWidth="1"/>
    <col min="12552" max="12552" width="17.42578125" style="2" customWidth="1"/>
    <col min="12553" max="12553" width="13.140625" style="2" bestFit="1" customWidth="1"/>
    <col min="12554" max="12554" width="18.28515625" style="2" customWidth="1"/>
    <col min="12555" max="12800" width="11.42578125" style="2"/>
    <col min="12801" max="12801" width="8.85546875" style="2" customWidth="1"/>
    <col min="12802" max="12802" width="71.28515625" style="2" customWidth="1"/>
    <col min="12803" max="12803" width="8.42578125" style="2" customWidth="1"/>
    <col min="12804" max="12804" width="12.7109375" style="2" customWidth="1"/>
    <col min="12805" max="12805" width="18.85546875" style="2" customWidth="1"/>
    <col min="12806" max="12806" width="22.28515625" style="2" customWidth="1"/>
    <col min="12807" max="12807" width="16.7109375" style="2" customWidth="1"/>
    <col min="12808" max="12808" width="17.42578125" style="2" customWidth="1"/>
    <col min="12809" max="12809" width="13.140625" style="2" bestFit="1" customWidth="1"/>
    <col min="12810" max="12810" width="18.28515625" style="2" customWidth="1"/>
    <col min="12811" max="13056" width="11.42578125" style="2"/>
    <col min="13057" max="13057" width="8.85546875" style="2" customWidth="1"/>
    <col min="13058" max="13058" width="71.28515625" style="2" customWidth="1"/>
    <col min="13059" max="13059" width="8.42578125" style="2" customWidth="1"/>
    <col min="13060" max="13060" width="12.7109375" style="2" customWidth="1"/>
    <col min="13061" max="13061" width="18.85546875" style="2" customWidth="1"/>
    <col min="13062" max="13062" width="22.28515625" style="2" customWidth="1"/>
    <col min="13063" max="13063" width="16.7109375" style="2" customWidth="1"/>
    <col min="13064" max="13064" width="17.42578125" style="2" customWidth="1"/>
    <col min="13065" max="13065" width="13.140625" style="2" bestFit="1" customWidth="1"/>
    <col min="13066" max="13066" width="18.28515625" style="2" customWidth="1"/>
    <col min="13067" max="13312" width="11.42578125" style="2"/>
    <col min="13313" max="13313" width="8.85546875" style="2" customWidth="1"/>
    <col min="13314" max="13314" width="71.28515625" style="2" customWidth="1"/>
    <col min="13315" max="13315" width="8.42578125" style="2" customWidth="1"/>
    <col min="13316" max="13316" width="12.7109375" style="2" customWidth="1"/>
    <col min="13317" max="13317" width="18.85546875" style="2" customWidth="1"/>
    <col min="13318" max="13318" width="22.28515625" style="2" customWidth="1"/>
    <col min="13319" max="13319" width="16.7109375" style="2" customWidth="1"/>
    <col min="13320" max="13320" width="17.42578125" style="2" customWidth="1"/>
    <col min="13321" max="13321" width="13.140625" style="2" bestFit="1" customWidth="1"/>
    <col min="13322" max="13322" width="18.28515625" style="2" customWidth="1"/>
    <col min="13323" max="13568" width="11.42578125" style="2"/>
    <col min="13569" max="13569" width="8.85546875" style="2" customWidth="1"/>
    <col min="13570" max="13570" width="71.28515625" style="2" customWidth="1"/>
    <col min="13571" max="13571" width="8.42578125" style="2" customWidth="1"/>
    <col min="13572" max="13572" width="12.7109375" style="2" customWidth="1"/>
    <col min="13573" max="13573" width="18.85546875" style="2" customWidth="1"/>
    <col min="13574" max="13574" width="22.28515625" style="2" customWidth="1"/>
    <col min="13575" max="13575" width="16.7109375" style="2" customWidth="1"/>
    <col min="13576" max="13576" width="17.42578125" style="2" customWidth="1"/>
    <col min="13577" max="13577" width="13.140625" style="2" bestFit="1" customWidth="1"/>
    <col min="13578" max="13578" width="18.28515625" style="2" customWidth="1"/>
    <col min="13579" max="13824" width="11.42578125" style="2"/>
    <col min="13825" max="13825" width="8.85546875" style="2" customWidth="1"/>
    <col min="13826" max="13826" width="71.28515625" style="2" customWidth="1"/>
    <col min="13827" max="13827" width="8.42578125" style="2" customWidth="1"/>
    <col min="13828" max="13828" width="12.7109375" style="2" customWidth="1"/>
    <col min="13829" max="13829" width="18.85546875" style="2" customWidth="1"/>
    <col min="13830" max="13830" width="22.28515625" style="2" customWidth="1"/>
    <col min="13831" max="13831" width="16.7109375" style="2" customWidth="1"/>
    <col min="13832" max="13832" width="17.42578125" style="2" customWidth="1"/>
    <col min="13833" max="13833" width="13.140625" style="2" bestFit="1" customWidth="1"/>
    <col min="13834" max="13834" width="18.28515625" style="2" customWidth="1"/>
    <col min="13835" max="14080" width="11.42578125" style="2"/>
    <col min="14081" max="14081" width="8.85546875" style="2" customWidth="1"/>
    <col min="14082" max="14082" width="71.28515625" style="2" customWidth="1"/>
    <col min="14083" max="14083" width="8.42578125" style="2" customWidth="1"/>
    <col min="14084" max="14084" width="12.7109375" style="2" customWidth="1"/>
    <col min="14085" max="14085" width="18.85546875" style="2" customWidth="1"/>
    <col min="14086" max="14086" width="22.28515625" style="2" customWidth="1"/>
    <col min="14087" max="14087" width="16.7109375" style="2" customWidth="1"/>
    <col min="14088" max="14088" width="17.42578125" style="2" customWidth="1"/>
    <col min="14089" max="14089" width="13.140625" style="2" bestFit="1" customWidth="1"/>
    <col min="14090" max="14090" width="18.28515625" style="2" customWidth="1"/>
    <col min="14091" max="14336" width="11.42578125" style="2"/>
    <col min="14337" max="14337" width="8.85546875" style="2" customWidth="1"/>
    <col min="14338" max="14338" width="71.28515625" style="2" customWidth="1"/>
    <col min="14339" max="14339" width="8.42578125" style="2" customWidth="1"/>
    <col min="14340" max="14340" width="12.7109375" style="2" customWidth="1"/>
    <col min="14341" max="14341" width="18.85546875" style="2" customWidth="1"/>
    <col min="14342" max="14342" width="22.28515625" style="2" customWidth="1"/>
    <col min="14343" max="14343" width="16.7109375" style="2" customWidth="1"/>
    <col min="14344" max="14344" width="17.42578125" style="2" customWidth="1"/>
    <col min="14345" max="14345" width="13.140625" style="2" bestFit="1" customWidth="1"/>
    <col min="14346" max="14346" width="18.28515625" style="2" customWidth="1"/>
    <col min="14347" max="14592" width="11.42578125" style="2"/>
    <col min="14593" max="14593" width="8.85546875" style="2" customWidth="1"/>
    <col min="14594" max="14594" width="71.28515625" style="2" customWidth="1"/>
    <col min="14595" max="14595" width="8.42578125" style="2" customWidth="1"/>
    <col min="14596" max="14596" width="12.7109375" style="2" customWidth="1"/>
    <col min="14597" max="14597" width="18.85546875" style="2" customWidth="1"/>
    <col min="14598" max="14598" width="22.28515625" style="2" customWidth="1"/>
    <col min="14599" max="14599" width="16.7109375" style="2" customWidth="1"/>
    <col min="14600" max="14600" width="17.42578125" style="2" customWidth="1"/>
    <col min="14601" max="14601" width="13.140625" style="2" bestFit="1" customWidth="1"/>
    <col min="14602" max="14602" width="18.28515625" style="2" customWidth="1"/>
    <col min="14603" max="14848" width="11.42578125" style="2"/>
    <col min="14849" max="14849" width="8.85546875" style="2" customWidth="1"/>
    <col min="14850" max="14850" width="71.28515625" style="2" customWidth="1"/>
    <col min="14851" max="14851" width="8.42578125" style="2" customWidth="1"/>
    <col min="14852" max="14852" width="12.7109375" style="2" customWidth="1"/>
    <col min="14853" max="14853" width="18.85546875" style="2" customWidth="1"/>
    <col min="14854" max="14854" width="22.28515625" style="2" customWidth="1"/>
    <col min="14855" max="14855" width="16.7109375" style="2" customWidth="1"/>
    <col min="14856" max="14856" width="17.42578125" style="2" customWidth="1"/>
    <col min="14857" max="14857" width="13.140625" style="2" bestFit="1" customWidth="1"/>
    <col min="14858" max="14858" width="18.28515625" style="2" customWidth="1"/>
    <col min="14859" max="15104" width="11.42578125" style="2"/>
    <col min="15105" max="15105" width="8.85546875" style="2" customWidth="1"/>
    <col min="15106" max="15106" width="71.28515625" style="2" customWidth="1"/>
    <col min="15107" max="15107" width="8.42578125" style="2" customWidth="1"/>
    <col min="15108" max="15108" width="12.7109375" style="2" customWidth="1"/>
    <col min="15109" max="15109" width="18.85546875" style="2" customWidth="1"/>
    <col min="15110" max="15110" width="22.28515625" style="2" customWidth="1"/>
    <col min="15111" max="15111" width="16.7109375" style="2" customWidth="1"/>
    <col min="15112" max="15112" width="17.42578125" style="2" customWidth="1"/>
    <col min="15113" max="15113" width="13.140625" style="2" bestFit="1" customWidth="1"/>
    <col min="15114" max="15114" width="18.28515625" style="2" customWidth="1"/>
    <col min="15115" max="15360" width="11.42578125" style="2"/>
    <col min="15361" max="15361" width="8.85546875" style="2" customWidth="1"/>
    <col min="15362" max="15362" width="71.28515625" style="2" customWidth="1"/>
    <col min="15363" max="15363" width="8.42578125" style="2" customWidth="1"/>
    <col min="15364" max="15364" width="12.7109375" style="2" customWidth="1"/>
    <col min="15365" max="15365" width="18.85546875" style="2" customWidth="1"/>
    <col min="15366" max="15366" width="22.28515625" style="2" customWidth="1"/>
    <col min="15367" max="15367" width="16.7109375" style="2" customWidth="1"/>
    <col min="15368" max="15368" width="17.42578125" style="2" customWidth="1"/>
    <col min="15369" max="15369" width="13.140625" style="2" bestFit="1" customWidth="1"/>
    <col min="15370" max="15370" width="18.28515625" style="2" customWidth="1"/>
    <col min="15371" max="15616" width="11.42578125" style="2"/>
    <col min="15617" max="15617" width="8.85546875" style="2" customWidth="1"/>
    <col min="15618" max="15618" width="71.28515625" style="2" customWidth="1"/>
    <col min="15619" max="15619" width="8.42578125" style="2" customWidth="1"/>
    <col min="15620" max="15620" width="12.7109375" style="2" customWidth="1"/>
    <col min="15621" max="15621" width="18.85546875" style="2" customWidth="1"/>
    <col min="15622" max="15622" width="22.28515625" style="2" customWidth="1"/>
    <col min="15623" max="15623" width="16.7109375" style="2" customWidth="1"/>
    <col min="15624" max="15624" width="17.42578125" style="2" customWidth="1"/>
    <col min="15625" max="15625" width="13.140625" style="2" bestFit="1" customWidth="1"/>
    <col min="15626" max="15626" width="18.28515625" style="2" customWidth="1"/>
    <col min="15627" max="15872" width="11.42578125" style="2"/>
    <col min="15873" max="15873" width="8.85546875" style="2" customWidth="1"/>
    <col min="15874" max="15874" width="71.28515625" style="2" customWidth="1"/>
    <col min="15875" max="15875" width="8.42578125" style="2" customWidth="1"/>
    <col min="15876" max="15876" width="12.7109375" style="2" customWidth="1"/>
    <col min="15877" max="15877" width="18.85546875" style="2" customWidth="1"/>
    <col min="15878" max="15878" width="22.28515625" style="2" customWidth="1"/>
    <col min="15879" max="15879" width="16.7109375" style="2" customWidth="1"/>
    <col min="15880" max="15880" width="17.42578125" style="2" customWidth="1"/>
    <col min="15881" max="15881" width="13.140625" style="2" bestFit="1" customWidth="1"/>
    <col min="15882" max="15882" width="18.28515625" style="2" customWidth="1"/>
    <col min="15883" max="16128" width="11.42578125" style="2"/>
    <col min="16129" max="16129" width="8.85546875" style="2" customWidth="1"/>
    <col min="16130" max="16130" width="71.28515625" style="2" customWidth="1"/>
    <col min="16131" max="16131" width="8.42578125" style="2" customWidth="1"/>
    <col min="16132" max="16132" width="12.7109375" style="2" customWidth="1"/>
    <col min="16133" max="16133" width="18.85546875" style="2" customWidth="1"/>
    <col min="16134" max="16134" width="22.28515625" style="2" customWidth="1"/>
    <col min="16135" max="16135" width="16.7109375" style="2" customWidth="1"/>
    <col min="16136" max="16136" width="17.42578125" style="2" customWidth="1"/>
    <col min="16137" max="16137" width="13.140625" style="2" bestFit="1" customWidth="1"/>
    <col min="16138" max="16138" width="18.28515625" style="2" customWidth="1"/>
    <col min="16139" max="16384" width="11.42578125" style="2"/>
  </cols>
  <sheetData>
    <row r="1" spans="1:6" ht="3.75" customHeight="1" x14ac:dyDescent="0.25"/>
    <row r="2" spans="1:6" x14ac:dyDescent="0.25">
      <c r="E2" s="4"/>
    </row>
    <row r="3" spans="1:6" ht="18" x14ac:dyDescent="0.25">
      <c r="A3" s="92"/>
      <c r="B3" s="92"/>
      <c r="C3" s="92"/>
      <c r="D3" s="93"/>
      <c r="E3" s="92"/>
      <c r="F3" s="92"/>
    </row>
    <row r="4" spans="1:6" ht="18" x14ac:dyDescent="0.25">
      <c r="A4" s="92" t="s">
        <v>0</v>
      </c>
      <c r="B4" s="92"/>
      <c r="C4" s="92"/>
      <c r="D4" s="93"/>
      <c r="E4" s="92"/>
      <c r="F4" s="92"/>
    </row>
    <row r="5" spans="1:6" ht="18" x14ac:dyDescent="0.25">
      <c r="A5" s="92" t="s">
        <v>1</v>
      </c>
      <c r="B5" s="92"/>
      <c r="C5" s="92"/>
      <c r="D5" s="93"/>
      <c r="E5" s="92"/>
      <c r="F5" s="92"/>
    </row>
    <row r="6" spans="1:6" hidden="1" x14ac:dyDescent="0.25"/>
    <row r="7" spans="1:6" hidden="1" x14ac:dyDescent="0.2">
      <c r="B7" s="94"/>
      <c r="C7" s="94"/>
      <c r="D7" s="94"/>
      <c r="E7" s="94"/>
      <c r="F7" s="5"/>
    </row>
    <row r="8" spans="1:6" x14ac:dyDescent="0.25">
      <c r="B8" s="6"/>
      <c r="C8" s="6"/>
      <c r="E8" s="7"/>
      <c r="F8" s="8"/>
    </row>
    <row r="9" spans="1:6" ht="18" x14ac:dyDescent="0.25">
      <c r="E9" s="9" t="s">
        <v>2</v>
      </c>
      <c r="F9" s="10" t="s">
        <v>538</v>
      </c>
    </row>
    <row r="10" spans="1:6" ht="8.25" customHeight="1" x14ac:dyDescent="0.25">
      <c r="E10" s="9"/>
      <c r="F10" s="11"/>
    </row>
    <row r="11" spans="1:6" ht="52.5" customHeight="1" x14ac:dyDescent="0.2">
      <c r="B11" s="95" t="s">
        <v>539</v>
      </c>
      <c r="C11" s="95"/>
      <c r="D11" s="96"/>
      <c r="E11" s="95"/>
      <c r="F11" s="95"/>
    </row>
    <row r="12" spans="1:6" ht="24" customHeight="1" x14ac:dyDescent="0.2">
      <c r="A12" s="12" t="s">
        <v>3</v>
      </c>
      <c r="B12" s="90" t="s">
        <v>540</v>
      </c>
      <c r="C12" s="90"/>
      <c r="D12" s="91"/>
      <c r="E12" s="90"/>
      <c r="F12" s="90"/>
    </row>
    <row r="13" spans="1:6" ht="4.5" customHeight="1" thickBot="1" x14ac:dyDescent="0.3"/>
    <row r="14" spans="1:6" s="13" customFormat="1" ht="12" customHeight="1" thickBot="1" x14ac:dyDescent="0.25">
      <c r="A14" s="98" t="s">
        <v>4</v>
      </c>
      <c r="B14" s="98"/>
      <c r="C14" s="98"/>
      <c r="D14" s="99"/>
      <c r="E14" s="98"/>
      <c r="F14" s="98"/>
    </row>
    <row r="15" spans="1:6" s="13" customFormat="1" ht="13.5" thickBot="1" x14ac:dyDescent="0.25">
      <c r="A15" s="14" t="s">
        <v>5</v>
      </c>
      <c r="B15" s="15" t="s">
        <v>6</v>
      </c>
      <c r="C15" s="15" t="s">
        <v>7</v>
      </c>
      <c r="D15" s="16" t="s">
        <v>8</v>
      </c>
      <c r="E15" s="15" t="s">
        <v>9</v>
      </c>
      <c r="F15" s="15" t="s">
        <v>10</v>
      </c>
    </row>
    <row r="16" spans="1:6" s="13" customFormat="1" ht="3.75" customHeight="1" thickBot="1" x14ac:dyDescent="0.25">
      <c r="A16" s="17"/>
      <c r="B16" s="18"/>
      <c r="C16" s="18"/>
      <c r="D16" s="19"/>
      <c r="E16" s="18"/>
      <c r="F16" s="20"/>
    </row>
    <row r="17" spans="1:10" s="23" customFormat="1" ht="1.5" customHeight="1" thickBot="1" x14ac:dyDescent="0.25">
      <c r="A17" s="21"/>
      <c r="B17" s="100"/>
      <c r="C17" s="100"/>
      <c r="D17" s="101"/>
      <c r="E17" s="100"/>
      <c r="F17" s="22"/>
    </row>
    <row r="18" spans="1:10" s="23" customFormat="1" ht="20.25" customHeight="1" thickBot="1" x14ac:dyDescent="0.3">
      <c r="A18" s="24"/>
      <c r="B18" s="25" t="s">
        <v>11</v>
      </c>
      <c r="C18" s="25"/>
      <c r="D18" s="26"/>
      <c r="E18" s="27"/>
      <c r="F18" s="28"/>
    </row>
    <row r="19" spans="1:10" s="23" customFormat="1" ht="20.25" customHeight="1" thickBot="1" x14ac:dyDescent="0.3">
      <c r="A19" s="29" t="s">
        <v>12</v>
      </c>
      <c r="B19" s="30" t="s">
        <v>13</v>
      </c>
      <c r="C19" s="30"/>
      <c r="D19" s="31"/>
      <c r="E19" s="32"/>
      <c r="F19" s="57">
        <f>+F20+F24+F28+F38+F46+F60+F64+F74+F81</f>
        <v>0</v>
      </c>
    </row>
    <row r="20" spans="1:10" s="23" customFormat="1" ht="20.25" thickBot="1" x14ac:dyDescent="0.35">
      <c r="A20" s="34" t="s">
        <v>14</v>
      </c>
      <c r="B20" s="97" t="s">
        <v>15</v>
      </c>
      <c r="C20" s="97"/>
      <c r="D20" s="97"/>
      <c r="E20" s="97"/>
      <c r="F20" s="35">
        <f>+F21+F22+F23</f>
        <v>0</v>
      </c>
    </row>
    <row r="21" spans="1:10" s="23" customFormat="1" ht="51.75" customHeight="1" x14ac:dyDescent="0.2">
      <c r="A21" s="36" t="s">
        <v>16</v>
      </c>
      <c r="B21" s="37" t="s">
        <v>17</v>
      </c>
      <c r="C21" s="38" t="s">
        <v>18</v>
      </c>
      <c r="D21" s="39">
        <v>4120.2</v>
      </c>
      <c r="E21" s="40"/>
      <c r="F21" s="41"/>
      <c r="J21" s="42"/>
    </row>
    <row r="22" spans="1:10" s="49" customFormat="1" ht="71.25" x14ac:dyDescent="0.2">
      <c r="A22" s="43" t="s">
        <v>19</v>
      </c>
      <c r="B22" s="44" t="s">
        <v>20</v>
      </c>
      <c r="C22" s="45" t="s">
        <v>18</v>
      </c>
      <c r="D22" s="46">
        <v>4120.2</v>
      </c>
      <c r="E22" s="47"/>
      <c r="F22" s="48"/>
      <c r="J22" s="50"/>
    </row>
    <row r="23" spans="1:10" s="49" customFormat="1" ht="57.75" thickBot="1" x14ac:dyDescent="0.25">
      <c r="A23" s="43" t="s">
        <v>21</v>
      </c>
      <c r="B23" s="44" t="s">
        <v>22</v>
      </c>
      <c r="C23" s="45" t="s">
        <v>23</v>
      </c>
      <c r="D23" s="46">
        <v>15</v>
      </c>
      <c r="E23" s="47"/>
      <c r="F23" s="48"/>
      <c r="J23" s="50"/>
    </row>
    <row r="24" spans="1:10" s="49" customFormat="1" ht="20.25" thickBot="1" x14ac:dyDescent="0.35">
      <c r="A24" s="34" t="s">
        <v>24</v>
      </c>
      <c r="B24" s="97" t="s">
        <v>25</v>
      </c>
      <c r="C24" s="97"/>
      <c r="D24" s="97"/>
      <c r="E24" s="97"/>
      <c r="F24" s="35">
        <f>+F25+F26+F27</f>
        <v>0</v>
      </c>
      <c r="J24" s="50"/>
    </row>
    <row r="25" spans="1:10" s="49" customFormat="1" ht="71.25" x14ac:dyDescent="0.2">
      <c r="A25" s="43" t="s">
        <v>26</v>
      </c>
      <c r="B25" s="44" t="s">
        <v>27</v>
      </c>
      <c r="C25" s="45" t="s">
        <v>23</v>
      </c>
      <c r="D25" s="46">
        <v>541.79999999999995</v>
      </c>
      <c r="E25" s="47"/>
      <c r="F25" s="48"/>
      <c r="J25" s="50"/>
    </row>
    <row r="26" spans="1:10" s="49" customFormat="1" ht="85.5" x14ac:dyDescent="0.2">
      <c r="A26" s="43" t="s">
        <v>28</v>
      </c>
      <c r="B26" s="44" t="s">
        <v>29</v>
      </c>
      <c r="C26" s="45" t="s">
        <v>23</v>
      </c>
      <c r="D26" s="46">
        <v>541.79999999999995</v>
      </c>
      <c r="E26" s="47"/>
      <c r="F26" s="48"/>
      <c r="J26" s="50"/>
    </row>
    <row r="27" spans="1:10" s="49" customFormat="1" ht="57.75" thickBot="1" x14ac:dyDescent="0.25">
      <c r="A27" s="43" t="s">
        <v>21</v>
      </c>
      <c r="B27" s="44" t="s">
        <v>22</v>
      </c>
      <c r="C27" s="45" t="s">
        <v>23</v>
      </c>
      <c r="D27" s="46">
        <v>3015.5639999999999</v>
      </c>
      <c r="E27" s="47"/>
      <c r="F27" s="48"/>
      <c r="J27" s="50"/>
    </row>
    <row r="28" spans="1:10" s="49" customFormat="1" ht="20.25" thickBot="1" x14ac:dyDescent="0.35">
      <c r="A28" s="34" t="s">
        <v>30</v>
      </c>
      <c r="B28" s="97" t="s">
        <v>31</v>
      </c>
      <c r="C28" s="97"/>
      <c r="D28" s="97"/>
      <c r="E28" s="97"/>
      <c r="F28" s="35">
        <f>+F29+F30+F31+F32+F33+F34+F35+F36+F37</f>
        <v>0</v>
      </c>
      <c r="J28" s="50"/>
    </row>
    <row r="29" spans="1:10" s="49" customFormat="1" ht="57" x14ac:dyDescent="0.2">
      <c r="A29" s="43">
        <v>8.0013000000000005</v>
      </c>
      <c r="B29" s="44" t="s">
        <v>32</v>
      </c>
      <c r="C29" s="45" t="s">
        <v>18</v>
      </c>
      <c r="D29" s="46">
        <v>1485</v>
      </c>
      <c r="E29" s="51"/>
      <c r="F29" s="48"/>
      <c r="J29" s="50"/>
    </row>
    <row r="30" spans="1:10" s="49" customFormat="1" ht="57" x14ac:dyDescent="0.2">
      <c r="A30" s="43">
        <v>8.0014000000000003</v>
      </c>
      <c r="B30" s="44" t="s">
        <v>33</v>
      </c>
      <c r="C30" s="45" t="s">
        <v>18</v>
      </c>
      <c r="D30" s="46">
        <v>1485</v>
      </c>
      <c r="E30" s="51"/>
      <c r="F30" s="48"/>
      <c r="J30" s="50"/>
    </row>
    <row r="31" spans="1:10" s="49" customFormat="1" ht="99.75" x14ac:dyDescent="0.2">
      <c r="A31" s="43">
        <v>8.0015000000000001</v>
      </c>
      <c r="B31" s="44" t="s">
        <v>34</v>
      </c>
      <c r="C31" s="45" t="s">
        <v>18</v>
      </c>
      <c r="D31" s="46">
        <v>1485</v>
      </c>
      <c r="E31" s="47"/>
      <c r="F31" s="48"/>
      <c r="J31" s="50"/>
    </row>
    <row r="32" spans="1:10" s="49" customFormat="1" ht="114" x14ac:dyDescent="0.2">
      <c r="A32" s="43" t="s">
        <v>35</v>
      </c>
      <c r="B32" s="44" t="s">
        <v>36</v>
      </c>
      <c r="C32" s="45" t="s">
        <v>37</v>
      </c>
      <c r="D32" s="46">
        <v>5</v>
      </c>
      <c r="E32" s="47"/>
      <c r="F32" s="48"/>
      <c r="J32" s="50"/>
    </row>
    <row r="33" spans="1:10" s="49" customFormat="1" ht="85.5" x14ac:dyDescent="0.2">
      <c r="A33" s="43" t="s">
        <v>38</v>
      </c>
      <c r="B33" s="44" t="s">
        <v>39</v>
      </c>
      <c r="C33" s="45" t="s">
        <v>37</v>
      </c>
      <c r="D33" s="46">
        <v>20</v>
      </c>
      <c r="E33" s="47"/>
      <c r="F33" s="48"/>
      <c r="J33" s="50"/>
    </row>
    <row r="34" spans="1:10" s="49" customFormat="1" ht="85.5" x14ac:dyDescent="0.2">
      <c r="A34" s="43" t="s">
        <v>40</v>
      </c>
      <c r="B34" s="44" t="s">
        <v>41</v>
      </c>
      <c r="C34" s="45" t="s">
        <v>42</v>
      </c>
      <c r="D34" s="46">
        <v>1068</v>
      </c>
      <c r="E34" s="47"/>
      <c r="F34" s="48"/>
      <c r="J34" s="50"/>
    </row>
    <row r="35" spans="1:10" s="49" customFormat="1" ht="114" x14ac:dyDescent="0.2">
      <c r="A35" s="43" t="s">
        <v>43</v>
      </c>
      <c r="B35" s="44" t="s">
        <v>44</v>
      </c>
      <c r="C35" s="45" t="s">
        <v>18</v>
      </c>
      <c r="D35" s="46">
        <v>108</v>
      </c>
      <c r="E35" s="47"/>
      <c r="F35" s="48"/>
      <c r="J35" s="50"/>
    </row>
    <row r="36" spans="1:10" s="49" customFormat="1" ht="71.25" x14ac:dyDescent="0.2">
      <c r="A36" s="43" t="s">
        <v>45</v>
      </c>
      <c r="B36" s="44" t="s">
        <v>46</v>
      </c>
      <c r="C36" s="45" t="s">
        <v>42</v>
      </c>
      <c r="D36" s="46">
        <v>96</v>
      </c>
      <c r="E36" s="47"/>
      <c r="F36" s="48"/>
      <c r="J36" s="50"/>
    </row>
    <row r="37" spans="1:10" s="49" customFormat="1" ht="86.25" thickBot="1" x14ac:dyDescent="0.25">
      <c r="A37" s="43" t="s">
        <v>47</v>
      </c>
      <c r="B37" s="44" t="s">
        <v>48</v>
      </c>
      <c r="C37" s="45" t="s">
        <v>37</v>
      </c>
      <c r="D37" s="46">
        <v>10</v>
      </c>
      <c r="E37" s="47"/>
      <c r="F37" s="48"/>
      <c r="J37" s="50"/>
    </row>
    <row r="38" spans="1:10" s="49" customFormat="1" ht="20.25" thickBot="1" x14ac:dyDescent="0.35">
      <c r="A38" s="34" t="s">
        <v>49</v>
      </c>
      <c r="B38" s="97" t="s">
        <v>50</v>
      </c>
      <c r="C38" s="97"/>
      <c r="D38" s="97"/>
      <c r="E38" s="97"/>
      <c r="F38" s="35">
        <f>+F39+F40+F41+F42+F43+F44+F45</f>
        <v>0</v>
      </c>
      <c r="J38" s="50"/>
    </row>
    <row r="39" spans="1:10" s="49" customFormat="1" ht="57" x14ac:dyDescent="0.2">
      <c r="A39" s="43" t="s">
        <v>51</v>
      </c>
      <c r="B39" s="44" t="s">
        <v>52</v>
      </c>
      <c r="C39" s="45" t="s">
        <v>18</v>
      </c>
      <c r="D39" s="46">
        <v>559.43999999999994</v>
      </c>
      <c r="E39" s="47"/>
      <c r="F39" s="48"/>
      <c r="J39" s="50"/>
    </row>
    <row r="40" spans="1:10" s="49" customFormat="1" ht="71.25" x14ac:dyDescent="0.2">
      <c r="A40" s="52">
        <v>3.0024000000000002</v>
      </c>
      <c r="B40" s="44" t="s">
        <v>53</v>
      </c>
      <c r="C40" s="53" t="s">
        <v>18</v>
      </c>
      <c r="D40" s="54">
        <v>559.43999999999994</v>
      </c>
      <c r="E40" s="51"/>
      <c r="F40" s="48"/>
      <c r="J40" s="50"/>
    </row>
    <row r="41" spans="1:10" s="49" customFormat="1" ht="85.5" x14ac:dyDescent="0.2">
      <c r="A41" s="52">
        <v>3.0019</v>
      </c>
      <c r="B41" s="44" t="s">
        <v>54</v>
      </c>
      <c r="C41" s="53" t="s">
        <v>42</v>
      </c>
      <c r="D41" s="54">
        <v>552</v>
      </c>
      <c r="E41" s="51"/>
      <c r="F41" s="48"/>
      <c r="J41" s="50"/>
    </row>
    <row r="42" spans="1:10" s="49" customFormat="1" ht="85.5" x14ac:dyDescent="0.2">
      <c r="A42" s="43" t="s">
        <v>40</v>
      </c>
      <c r="B42" s="44" t="s">
        <v>41</v>
      </c>
      <c r="C42" s="45" t="s">
        <v>42</v>
      </c>
      <c r="D42" s="46">
        <v>552</v>
      </c>
      <c r="E42" s="47"/>
      <c r="F42" s="48"/>
      <c r="J42" s="50"/>
    </row>
    <row r="43" spans="1:10" s="49" customFormat="1" ht="42.75" x14ac:dyDescent="0.2">
      <c r="A43" s="43" t="s">
        <v>55</v>
      </c>
      <c r="B43" s="44" t="s">
        <v>56</v>
      </c>
      <c r="C43" s="45" t="s">
        <v>18</v>
      </c>
      <c r="D43" s="46">
        <v>438</v>
      </c>
      <c r="E43" s="47"/>
      <c r="F43" s="48"/>
      <c r="J43" s="50"/>
    </row>
    <row r="44" spans="1:10" s="49" customFormat="1" ht="114" x14ac:dyDescent="0.2">
      <c r="A44" s="43" t="s">
        <v>57</v>
      </c>
      <c r="B44" s="44" t="s">
        <v>58</v>
      </c>
      <c r="C44" s="45" t="s">
        <v>59</v>
      </c>
      <c r="D44" s="46">
        <v>240</v>
      </c>
      <c r="E44" s="47"/>
      <c r="F44" s="48"/>
      <c r="J44" s="50"/>
    </row>
    <row r="45" spans="1:10" s="49" customFormat="1" ht="57.75" thickBot="1" x14ac:dyDescent="0.25">
      <c r="A45" s="43" t="s">
        <v>60</v>
      </c>
      <c r="B45" s="44" t="s">
        <v>61</v>
      </c>
      <c r="C45" s="45" t="s">
        <v>62</v>
      </c>
      <c r="D45" s="46">
        <v>21.9</v>
      </c>
      <c r="E45" s="47"/>
      <c r="F45" s="48"/>
      <c r="J45" s="50"/>
    </row>
    <row r="46" spans="1:10" s="49" customFormat="1" ht="20.25" thickBot="1" x14ac:dyDescent="0.35">
      <c r="A46" s="34" t="s">
        <v>63</v>
      </c>
      <c r="B46" s="97" t="s">
        <v>64</v>
      </c>
      <c r="C46" s="97"/>
      <c r="D46" s="97"/>
      <c r="E46" s="97"/>
      <c r="F46" s="35">
        <f>+F47+F48+F49+F50+F51+F52+F53+F54+F55+F56+F57+F58+F59</f>
        <v>0</v>
      </c>
      <c r="J46" s="50"/>
    </row>
    <row r="47" spans="1:10" s="49" customFormat="1" ht="57" x14ac:dyDescent="0.2">
      <c r="A47" s="52">
        <v>2.0001000000000002</v>
      </c>
      <c r="B47" s="44" t="s">
        <v>65</v>
      </c>
      <c r="C47" s="53" t="s">
        <v>18</v>
      </c>
      <c r="D47" s="54">
        <v>102.012</v>
      </c>
      <c r="E47" s="51"/>
      <c r="F47" s="48"/>
      <c r="J47" s="50"/>
    </row>
    <row r="48" spans="1:10" s="49" customFormat="1" ht="71.25" x14ac:dyDescent="0.2">
      <c r="A48" s="52">
        <v>2.0011000000000001</v>
      </c>
      <c r="B48" s="44" t="s">
        <v>66</v>
      </c>
      <c r="C48" s="53" t="s">
        <v>18</v>
      </c>
      <c r="D48" s="54">
        <v>102.012</v>
      </c>
      <c r="E48" s="51"/>
      <c r="F48" s="48"/>
      <c r="J48" s="50"/>
    </row>
    <row r="49" spans="1:10" s="49" customFormat="1" ht="85.5" x14ac:dyDescent="0.2">
      <c r="A49" s="52">
        <v>2.0009000000000001</v>
      </c>
      <c r="B49" s="44" t="s">
        <v>67</v>
      </c>
      <c r="C49" s="53" t="s">
        <v>68</v>
      </c>
      <c r="D49" s="54">
        <v>2472</v>
      </c>
      <c r="E49" s="51"/>
      <c r="F49" s="48"/>
      <c r="J49" s="50"/>
    </row>
    <row r="50" spans="1:10" s="49" customFormat="1" ht="57" x14ac:dyDescent="0.2">
      <c r="A50" s="52" t="s">
        <v>69</v>
      </c>
      <c r="B50" s="44" t="s">
        <v>70</v>
      </c>
      <c r="C50" s="53" t="s">
        <v>23</v>
      </c>
      <c r="D50" s="54">
        <v>26.891999999999999</v>
      </c>
      <c r="E50" s="51"/>
      <c r="F50" s="48"/>
      <c r="J50" s="50"/>
    </row>
    <row r="51" spans="1:10" s="49" customFormat="1" ht="99.75" x14ac:dyDescent="0.2">
      <c r="A51" s="43" t="s">
        <v>71</v>
      </c>
      <c r="B51" s="44" t="s">
        <v>72</v>
      </c>
      <c r="C51" s="53" t="s">
        <v>37</v>
      </c>
      <c r="D51" s="54">
        <v>1</v>
      </c>
      <c r="E51" s="51"/>
      <c r="F51" s="48"/>
      <c r="J51" s="50"/>
    </row>
    <row r="52" spans="1:10" s="49" customFormat="1" ht="71.25" x14ac:dyDescent="0.2">
      <c r="A52" s="43" t="s">
        <v>73</v>
      </c>
      <c r="B52" s="44" t="s">
        <v>74</v>
      </c>
      <c r="C52" s="53" t="s">
        <v>37</v>
      </c>
      <c r="D52" s="54">
        <v>1</v>
      </c>
      <c r="E52" s="51"/>
      <c r="F52" s="48"/>
      <c r="J52" s="50"/>
    </row>
    <row r="53" spans="1:10" s="49" customFormat="1" ht="71.25" x14ac:dyDescent="0.2">
      <c r="A53" s="52" t="s">
        <v>75</v>
      </c>
      <c r="B53" s="44" t="s">
        <v>76</v>
      </c>
      <c r="C53" s="53" t="s">
        <v>18</v>
      </c>
      <c r="D53" s="54">
        <v>263.928</v>
      </c>
      <c r="E53" s="51"/>
      <c r="F53" s="48"/>
      <c r="J53" s="50"/>
    </row>
    <row r="54" spans="1:10" s="49" customFormat="1" ht="57" x14ac:dyDescent="0.2">
      <c r="A54" s="52" t="s">
        <v>77</v>
      </c>
      <c r="B54" s="44" t="s">
        <v>78</v>
      </c>
      <c r="C54" s="53" t="s">
        <v>18</v>
      </c>
      <c r="D54" s="54">
        <v>527.84399999999994</v>
      </c>
      <c r="E54" s="51"/>
      <c r="F54" s="48"/>
      <c r="J54" s="50"/>
    </row>
    <row r="55" spans="1:10" s="49" customFormat="1" ht="114" x14ac:dyDescent="0.2">
      <c r="A55" s="52" t="s">
        <v>79</v>
      </c>
      <c r="B55" s="44" t="s">
        <v>80</v>
      </c>
      <c r="C55" s="53" t="s">
        <v>18</v>
      </c>
      <c r="D55" s="54">
        <v>527.84399999999994</v>
      </c>
      <c r="E55" s="51"/>
      <c r="F55" s="48"/>
      <c r="J55" s="50"/>
    </row>
    <row r="56" spans="1:10" s="49" customFormat="1" ht="128.25" x14ac:dyDescent="0.2">
      <c r="A56" s="52" t="s">
        <v>81</v>
      </c>
      <c r="B56" s="44" t="s">
        <v>82</v>
      </c>
      <c r="C56" s="53" t="s">
        <v>18</v>
      </c>
      <c r="D56" s="54">
        <v>527.84399999999994</v>
      </c>
      <c r="E56" s="51"/>
      <c r="F56" s="48"/>
      <c r="J56" s="50"/>
    </row>
    <row r="57" spans="1:10" s="49" customFormat="1" ht="71.25" x14ac:dyDescent="0.2">
      <c r="A57" s="52" t="s">
        <v>83</v>
      </c>
      <c r="B57" s="44" t="s">
        <v>84</v>
      </c>
      <c r="C57" s="53" t="s">
        <v>42</v>
      </c>
      <c r="D57" s="54">
        <v>204.01199999999997</v>
      </c>
      <c r="E57" s="51"/>
      <c r="F57" s="48"/>
      <c r="J57" s="50"/>
    </row>
    <row r="58" spans="1:10" s="49" customFormat="1" ht="142.5" x14ac:dyDescent="0.2">
      <c r="A58" s="52" t="s">
        <v>85</v>
      </c>
      <c r="B58" s="44" t="s">
        <v>86</v>
      </c>
      <c r="C58" s="53" t="s">
        <v>42</v>
      </c>
      <c r="D58" s="54">
        <v>204.01199999999997</v>
      </c>
      <c r="E58" s="51"/>
      <c r="F58" s="48"/>
      <c r="J58" s="50"/>
    </row>
    <row r="59" spans="1:10" s="49" customFormat="1" ht="72" thickBot="1" x14ac:dyDescent="0.25">
      <c r="A59" s="52" t="s">
        <v>87</v>
      </c>
      <c r="B59" s="44" t="s">
        <v>88</v>
      </c>
      <c r="C59" s="53" t="s">
        <v>42</v>
      </c>
      <c r="D59" s="54">
        <v>97.86</v>
      </c>
      <c r="E59" s="51"/>
      <c r="F59" s="48"/>
      <c r="J59" s="50"/>
    </row>
    <row r="60" spans="1:10" s="49" customFormat="1" ht="20.25" thickBot="1" x14ac:dyDescent="0.35">
      <c r="A60" s="34" t="s">
        <v>89</v>
      </c>
      <c r="B60" s="97" t="s">
        <v>90</v>
      </c>
      <c r="C60" s="97"/>
      <c r="D60" s="97"/>
      <c r="E60" s="97"/>
      <c r="F60" s="35">
        <f>+F61+F62+F63</f>
        <v>0</v>
      </c>
      <c r="J60" s="50"/>
    </row>
    <row r="61" spans="1:10" s="49" customFormat="1" ht="57" x14ac:dyDescent="0.2">
      <c r="A61" s="43" t="s">
        <v>91</v>
      </c>
      <c r="B61" s="44" t="s">
        <v>92</v>
      </c>
      <c r="C61" s="45" t="s">
        <v>23</v>
      </c>
      <c r="D61" s="54">
        <v>199.58399999999997</v>
      </c>
      <c r="E61" s="47"/>
      <c r="F61" s="48"/>
      <c r="J61" s="50"/>
    </row>
    <row r="62" spans="1:10" s="49" customFormat="1" ht="71.25" x14ac:dyDescent="0.2">
      <c r="A62" s="43" t="s">
        <v>93</v>
      </c>
      <c r="B62" s="44" t="s">
        <v>94</v>
      </c>
      <c r="C62" s="45" t="s">
        <v>42</v>
      </c>
      <c r="D62" s="54">
        <v>100.536</v>
      </c>
      <c r="E62" s="47"/>
      <c r="F62" s="48"/>
      <c r="J62" s="50"/>
    </row>
    <row r="63" spans="1:10" s="49" customFormat="1" ht="114.75" thickBot="1" x14ac:dyDescent="0.25">
      <c r="A63" s="52" t="s">
        <v>95</v>
      </c>
      <c r="B63" s="44" t="s">
        <v>96</v>
      </c>
      <c r="C63" s="53" t="s">
        <v>37</v>
      </c>
      <c r="D63" s="54">
        <v>6</v>
      </c>
      <c r="E63" s="51"/>
      <c r="F63" s="48"/>
      <c r="J63" s="50"/>
    </row>
    <row r="64" spans="1:10" s="49" customFormat="1" ht="20.25" thickBot="1" x14ac:dyDescent="0.35">
      <c r="A64" s="34" t="s">
        <v>97</v>
      </c>
      <c r="B64" s="97" t="s">
        <v>98</v>
      </c>
      <c r="C64" s="97"/>
      <c r="D64" s="97"/>
      <c r="E64" s="97"/>
      <c r="F64" s="35">
        <f>+F65+F66+F67+F68+F69+F70+F71+F72+F73</f>
        <v>0</v>
      </c>
      <c r="J64" s="50"/>
    </row>
    <row r="65" spans="1:10" s="49" customFormat="1" ht="114" x14ac:dyDescent="0.2">
      <c r="A65" s="52" t="s">
        <v>99</v>
      </c>
      <c r="B65" s="44" t="s">
        <v>100</v>
      </c>
      <c r="C65" s="53" t="s">
        <v>37</v>
      </c>
      <c r="D65" s="54">
        <v>7</v>
      </c>
      <c r="E65" s="51"/>
      <c r="F65" s="48"/>
      <c r="J65" s="50"/>
    </row>
    <row r="66" spans="1:10" s="49" customFormat="1" ht="85.5" x14ac:dyDescent="0.2">
      <c r="A66" s="52" t="s">
        <v>101</v>
      </c>
      <c r="B66" s="44" t="s">
        <v>102</v>
      </c>
      <c r="C66" s="53" t="s">
        <v>37</v>
      </c>
      <c r="D66" s="54">
        <v>7</v>
      </c>
      <c r="E66" s="51"/>
      <c r="F66" s="48"/>
      <c r="J66" s="50"/>
    </row>
    <row r="67" spans="1:10" s="49" customFormat="1" ht="57" x14ac:dyDescent="0.2">
      <c r="A67" s="43" t="s">
        <v>91</v>
      </c>
      <c r="B67" s="44" t="s">
        <v>92</v>
      </c>
      <c r="C67" s="45" t="s">
        <v>23</v>
      </c>
      <c r="D67" s="54">
        <v>101.628</v>
      </c>
      <c r="E67" s="47"/>
      <c r="F67" s="48"/>
      <c r="J67" s="50"/>
    </row>
    <row r="68" spans="1:10" s="49" customFormat="1" ht="57" x14ac:dyDescent="0.2">
      <c r="A68" s="52" t="s">
        <v>103</v>
      </c>
      <c r="B68" s="44" t="s">
        <v>104</v>
      </c>
      <c r="C68" s="53" t="s">
        <v>23</v>
      </c>
      <c r="D68" s="54">
        <v>132.11999999999998</v>
      </c>
      <c r="E68" s="51"/>
      <c r="F68" s="48"/>
      <c r="J68" s="50"/>
    </row>
    <row r="69" spans="1:10" s="49" customFormat="1" ht="57" x14ac:dyDescent="0.2">
      <c r="A69" s="52" t="s">
        <v>105</v>
      </c>
      <c r="B69" s="44" t="s">
        <v>106</v>
      </c>
      <c r="C69" s="53" t="s">
        <v>37</v>
      </c>
      <c r="D69" s="54">
        <v>18</v>
      </c>
      <c r="E69" s="51"/>
      <c r="F69" s="48"/>
      <c r="J69" s="50"/>
    </row>
    <row r="70" spans="1:10" s="49" customFormat="1" ht="42.75" x14ac:dyDescent="0.2">
      <c r="A70" s="52" t="s">
        <v>107</v>
      </c>
      <c r="B70" s="44" t="s">
        <v>108</v>
      </c>
      <c r="C70" s="53" t="s">
        <v>42</v>
      </c>
      <c r="D70" s="54">
        <v>174.48</v>
      </c>
      <c r="E70" s="51"/>
      <c r="F70" s="48"/>
      <c r="J70" s="50"/>
    </row>
    <row r="71" spans="1:10" s="49" customFormat="1" ht="71.25" x14ac:dyDescent="0.2">
      <c r="A71" s="52" t="s">
        <v>109</v>
      </c>
      <c r="B71" s="44" t="s">
        <v>110</v>
      </c>
      <c r="C71" s="53" t="s">
        <v>42</v>
      </c>
      <c r="D71" s="54">
        <v>174.48</v>
      </c>
      <c r="E71" s="51"/>
      <c r="F71" s="48"/>
      <c r="J71" s="50"/>
    </row>
    <row r="72" spans="1:10" s="49" customFormat="1" ht="142.5" x14ac:dyDescent="0.2">
      <c r="A72" s="52" t="s">
        <v>111</v>
      </c>
      <c r="B72" s="44" t="s">
        <v>112</v>
      </c>
      <c r="C72" s="53" t="s">
        <v>37</v>
      </c>
      <c r="D72" s="54">
        <v>1</v>
      </c>
      <c r="E72" s="51"/>
      <c r="F72" s="48"/>
      <c r="J72" s="50"/>
    </row>
    <row r="73" spans="1:10" s="49" customFormat="1" ht="271.5" thickBot="1" x14ac:dyDescent="0.25">
      <c r="A73" s="52" t="s">
        <v>113</v>
      </c>
      <c r="B73" s="44" t="s">
        <v>114</v>
      </c>
      <c r="C73" s="53" t="s">
        <v>37</v>
      </c>
      <c r="D73" s="54">
        <v>1</v>
      </c>
      <c r="E73" s="51"/>
      <c r="F73" s="55"/>
      <c r="J73" s="50"/>
    </row>
    <row r="74" spans="1:10" s="49" customFormat="1" ht="20.25" thickBot="1" x14ac:dyDescent="0.35">
      <c r="A74" s="34" t="s">
        <v>115</v>
      </c>
      <c r="B74" s="97" t="s">
        <v>116</v>
      </c>
      <c r="C74" s="97"/>
      <c r="D74" s="97"/>
      <c r="E74" s="97"/>
      <c r="F74" s="35">
        <f>+F75+F76+F77+F78+F79+F80</f>
        <v>0</v>
      </c>
      <c r="J74" s="50"/>
    </row>
    <row r="75" spans="1:10" s="49" customFormat="1" ht="85.5" x14ac:dyDescent="0.2">
      <c r="A75" s="52" t="s">
        <v>117</v>
      </c>
      <c r="B75" s="44" t="s">
        <v>118</v>
      </c>
      <c r="C75" s="53" t="s">
        <v>37</v>
      </c>
      <c r="D75" s="54">
        <v>15</v>
      </c>
      <c r="E75" s="51"/>
      <c r="F75" s="48"/>
      <c r="J75" s="50"/>
    </row>
    <row r="76" spans="1:10" s="49" customFormat="1" ht="42.75" x14ac:dyDescent="0.2">
      <c r="A76" s="52" t="s">
        <v>119</v>
      </c>
      <c r="B76" s="44" t="s">
        <v>120</v>
      </c>
      <c r="C76" s="53" t="s">
        <v>37</v>
      </c>
      <c r="D76" s="54">
        <v>28</v>
      </c>
      <c r="E76" s="51"/>
      <c r="F76" s="48"/>
      <c r="J76" s="50"/>
    </row>
    <row r="77" spans="1:10" s="49" customFormat="1" ht="71.25" x14ac:dyDescent="0.2">
      <c r="A77" s="52" t="s">
        <v>121</v>
      </c>
      <c r="B77" s="44" t="s">
        <v>122</v>
      </c>
      <c r="C77" s="53" t="s">
        <v>37</v>
      </c>
      <c r="D77" s="54">
        <v>7</v>
      </c>
      <c r="E77" s="51"/>
      <c r="F77" s="48"/>
      <c r="J77" s="50"/>
    </row>
    <row r="78" spans="1:10" s="49" customFormat="1" ht="42.75" x14ac:dyDescent="0.2">
      <c r="A78" s="52" t="s">
        <v>123</v>
      </c>
      <c r="B78" s="44" t="s">
        <v>124</v>
      </c>
      <c r="C78" s="53" t="s">
        <v>42</v>
      </c>
      <c r="D78" s="54">
        <v>228</v>
      </c>
      <c r="E78" s="51"/>
      <c r="F78" s="48"/>
      <c r="J78" s="50"/>
    </row>
    <row r="79" spans="1:10" s="49" customFormat="1" ht="99.75" x14ac:dyDescent="0.2">
      <c r="A79" s="52" t="s">
        <v>125</v>
      </c>
      <c r="B79" s="44" t="s">
        <v>126</v>
      </c>
      <c r="C79" s="53" t="s">
        <v>42</v>
      </c>
      <c r="D79" s="54">
        <v>360</v>
      </c>
      <c r="E79" s="51"/>
      <c r="F79" s="48"/>
      <c r="J79" s="50"/>
    </row>
    <row r="80" spans="1:10" s="49" customFormat="1" ht="129" thickBot="1" x14ac:dyDescent="0.25">
      <c r="A80" s="52" t="s">
        <v>127</v>
      </c>
      <c r="B80" s="44" t="s">
        <v>128</v>
      </c>
      <c r="C80" s="53" t="s">
        <v>42</v>
      </c>
      <c r="D80" s="54">
        <v>228</v>
      </c>
      <c r="E80" s="51"/>
      <c r="F80" s="48"/>
      <c r="J80" s="50"/>
    </row>
    <row r="81" spans="1:10" s="49" customFormat="1" ht="20.25" thickBot="1" x14ac:dyDescent="0.35">
      <c r="A81" s="34" t="s">
        <v>129</v>
      </c>
      <c r="B81" s="97" t="s">
        <v>130</v>
      </c>
      <c r="C81" s="97"/>
      <c r="D81" s="97"/>
      <c r="E81" s="97"/>
      <c r="F81" s="35">
        <f>+F82+F83+F84</f>
        <v>0</v>
      </c>
      <c r="J81" s="50"/>
    </row>
    <row r="82" spans="1:10" s="49" customFormat="1" ht="42.75" x14ac:dyDescent="0.2">
      <c r="A82" s="43" t="s">
        <v>131</v>
      </c>
      <c r="B82" s="44" t="s">
        <v>132</v>
      </c>
      <c r="C82" s="53" t="s">
        <v>18</v>
      </c>
      <c r="D82" s="46">
        <v>48</v>
      </c>
      <c r="E82" s="56"/>
      <c r="F82" s="48"/>
      <c r="J82" s="50"/>
    </row>
    <row r="83" spans="1:10" s="49" customFormat="1" ht="57" x14ac:dyDescent="0.2">
      <c r="A83" s="43" t="s">
        <v>133</v>
      </c>
      <c r="B83" s="44" t="s">
        <v>22</v>
      </c>
      <c r="C83" s="53" t="s">
        <v>23</v>
      </c>
      <c r="D83" s="46">
        <v>15</v>
      </c>
      <c r="E83" s="47"/>
      <c r="F83" s="48"/>
      <c r="J83" s="50"/>
    </row>
    <row r="84" spans="1:10" s="49" customFormat="1" ht="143.25" thickBot="1" x14ac:dyDescent="0.25">
      <c r="A84" s="43" t="s">
        <v>134</v>
      </c>
      <c r="B84" s="44" t="s">
        <v>135</v>
      </c>
      <c r="C84" s="53" t="s">
        <v>18</v>
      </c>
      <c r="D84" s="46">
        <v>518.4</v>
      </c>
      <c r="E84" s="47"/>
      <c r="F84" s="48"/>
      <c r="J84" s="50"/>
    </row>
    <row r="85" spans="1:10" s="49" customFormat="1" ht="21" thickBot="1" x14ac:dyDescent="0.35">
      <c r="A85" s="29" t="s">
        <v>136</v>
      </c>
      <c r="B85" s="30" t="s">
        <v>137</v>
      </c>
      <c r="C85" s="30"/>
      <c r="D85" s="31"/>
      <c r="E85" s="32"/>
      <c r="F85" s="33">
        <f>+F86+F88+F93</f>
        <v>0</v>
      </c>
      <c r="J85" s="50"/>
    </row>
    <row r="86" spans="1:10" s="49" customFormat="1" ht="20.25" thickBot="1" x14ac:dyDescent="0.35">
      <c r="A86" s="34" t="s">
        <v>138</v>
      </c>
      <c r="B86" s="97" t="s">
        <v>139</v>
      </c>
      <c r="C86" s="97"/>
      <c r="D86" s="97"/>
      <c r="E86" s="97"/>
      <c r="F86" s="35">
        <f>+F87</f>
        <v>0</v>
      </c>
      <c r="J86" s="50"/>
    </row>
    <row r="87" spans="1:10" s="49" customFormat="1" ht="57.75" thickBot="1" x14ac:dyDescent="0.25">
      <c r="A87" s="43" t="s">
        <v>140</v>
      </c>
      <c r="B87" s="44" t="s">
        <v>141</v>
      </c>
      <c r="C87" s="53" t="s">
        <v>23</v>
      </c>
      <c r="D87" s="46">
        <v>38.5</v>
      </c>
      <c r="E87" s="47"/>
      <c r="F87" s="48"/>
      <c r="J87" s="50"/>
    </row>
    <row r="88" spans="1:10" s="49" customFormat="1" ht="20.25" thickBot="1" x14ac:dyDescent="0.35">
      <c r="A88" s="34" t="s">
        <v>142</v>
      </c>
      <c r="B88" s="97" t="s">
        <v>143</v>
      </c>
      <c r="C88" s="97"/>
      <c r="D88" s="97"/>
      <c r="E88" s="97"/>
      <c r="F88" s="35">
        <f>+F89+F90+F91+F92</f>
        <v>0</v>
      </c>
      <c r="J88" s="50"/>
    </row>
    <row r="89" spans="1:10" s="49" customFormat="1" ht="57" x14ac:dyDescent="0.2">
      <c r="A89" s="52">
        <v>2.0001000000000002</v>
      </c>
      <c r="B89" s="44" t="s">
        <v>65</v>
      </c>
      <c r="C89" s="53" t="s">
        <v>18</v>
      </c>
      <c r="D89" s="54">
        <v>19.2</v>
      </c>
      <c r="E89" s="51"/>
      <c r="F89" s="48"/>
      <c r="J89" s="50"/>
    </row>
    <row r="90" spans="1:10" s="49" customFormat="1" ht="85.5" x14ac:dyDescent="0.2">
      <c r="A90" s="52">
        <v>2.0009000000000001</v>
      </c>
      <c r="B90" s="44" t="s">
        <v>67</v>
      </c>
      <c r="C90" s="53" t="s">
        <v>68</v>
      </c>
      <c r="D90" s="54">
        <v>665.22</v>
      </c>
      <c r="E90" s="51"/>
      <c r="F90" s="48"/>
      <c r="J90" s="50"/>
    </row>
    <row r="91" spans="1:10" s="49" customFormat="1" ht="71.25" x14ac:dyDescent="0.2">
      <c r="A91" s="43" t="s">
        <v>144</v>
      </c>
      <c r="B91" s="44" t="s">
        <v>66</v>
      </c>
      <c r="C91" s="53" t="s">
        <v>145</v>
      </c>
      <c r="D91" s="54">
        <v>52.8</v>
      </c>
      <c r="E91" s="51"/>
      <c r="F91" s="48"/>
      <c r="J91" s="50"/>
    </row>
    <row r="92" spans="1:10" s="49" customFormat="1" ht="57.75" thickBot="1" x14ac:dyDescent="0.25">
      <c r="A92" s="52" t="s">
        <v>69</v>
      </c>
      <c r="B92" s="44" t="s">
        <v>70</v>
      </c>
      <c r="C92" s="53" t="s">
        <v>23</v>
      </c>
      <c r="D92" s="54">
        <v>14.783999999999999</v>
      </c>
      <c r="E92" s="51"/>
      <c r="F92" s="48"/>
      <c r="J92" s="50"/>
    </row>
    <row r="93" spans="1:10" s="23" customFormat="1" ht="20.25" thickBot="1" x14ac:dyDescent="0.35">
      <c r="A93" s="34" t="s">
        <v>146</v>
      </c>
      <c r="B93" s="97" t="s">
        <v>147</v>
      </c>
      <c r="C93" s="97"/>
      <c r="D93" s="97"/>
      <c r="E93" s="97"/>
      <c r="F93" s="35">
        <f>+F94+F95+F96+F97</f>
        <v>0</v>
      </c>
    </row>
    <row r="94" spans="1:10" s="49" customFormat="1" ht="85.5" x14ac:dyDescent="0.2">
      <c r="A94" s="52">
        <v>2.0009000000000001</v>
      </c>
      <c r="B94" s="44" t="s">
        <v>67</v>
      </c>
      <c r="C94" s="53" t="s">
        <v>68</v>
      </c>
      <c r="D94" s="54">
        <v>327.37200000000001</v>
      </c>
      <c r="E94" s="51"/>
      <c r="F94" s="48"/>
      <c r="J94" s="50"/>
    </row>
    <row r="95" spans="1:10" s="49" customFormat="1" ht="71.25" x14ac:dyDescent="0.2">
      <c r="A95" s="43" t="s">
        <v>148</v>
      </c>
      <c r="B95" s="44" t="s">
        <v>149</v>
      </c>
      <c r="C95" s="53" t="s">
        <v>150</v>
      </c>
      <c r="D95" s="54">
        <v>10.295999999999999</v>
      </c>
      <c r="E95" s="51"/>
      <c r="F95" s="48"/>
      <c r="J95" s="50"/>
    </row>
    <row r="96" spans="1:10" s="49" customFormat="1" ht="71.25" x14ac:dyDescent="0.2">
      <c r="A96" s="43" t="s">
        <v>144</v>
      </c>
      <c r="B96" s="44" t="s">
        <v>66</v>
      </c>
      <c r="C96" s="53" t="s">
        <v>145</v>
      </c>
      <c r="D96" s="54">
        <v>21.12</v>
      </c>
      <c r="E96" s="51"/>
      <c r="F96" s="48"/>
      <c r="J96" s="50"/>
    </row>
    <row r="97" spans="1:10" s="49" customFormat="1" ht="57.75" thickBot="1" x14ac:dyDescent="0.25">
      <c r="A97" s="52" t="s">
        <v>69</v>
      </c>
      <c r="B97" s="44" t="s">
        <v>70</v>
      </c>
      <c r="C97" s="53" t="s">
        <v>23</v>
      </c>
      <c r="D97" s="54">
        <v>3.7679999999999998</v>
      </c>
      <c r="E97" s="51"/>
      <c r="F97" s="48"/>
      <c r="J97" s="50"/>
    </row>
    <row r="98" spans="1:10" s="49" customFormat="1" ht="18.75" thickBot="1" x14ac:dyDescent="0.3">
      <c r="A98" s="29" t="s">
        <v>151</v>
      </c>
      <c r="B98" s="30" t="s">
        <v>152</v>
      </c>
      <c r="C98" s="30"/>
      <c r="D98" s="31"/>
      <c r="E98" s="32"/>
      <c r="F98" s="57">
        <f>+F99+F102+F111+F117</f>
        <v>0</v>
      </c>
      <c r="J98" s="50"/>
    </row>
    <row r="99" spans="1:10" s="23" customFormat="1" ht="20.25" thickBot="1" x14ac:dyDescent="0.35">
      <c r="A99" s="34" t="s">
        <v>153</v>
      </c>
      <c r="B99" s="97" t="s">
        <v>154</v>
      </c>
      <c r="C99" s="97"/>
      <c r="D99" s="97"/>
      <c r="E99" s="97"/>
      <c r="F99" s="35">
        <f>+F100+F101</f>
        <v>0</v>
      </c>
    </row>
    <row r="100" spans="1:10" s="49" customFormat="1" ht="71.25" x14ac:dyDescent="0.2">
      <c r="A100" s="43" t="s">
        <v>19</v>
      </c>
      <c r="B100" s="44" t="s">
        <v>155</v>
      </c>
      <c r="C100" s="45" t="s">
        <v>18</v>
      </c>
      <c r="D100" s="46">
        <v>468</v>
      </c>
      <c r="E100" s="47"/>
      <c r="F100" s="48"/>
      <c r="J100" s="50"/>
    </row>
    <row r="101" spans="1:10" s="49" customFormat="1" ht="57.75" thickBot="1" x14ac:dyDescent="0.25">
      <c r="A101" s="43" t="s">
        <v>91</v>
      </c>
      <c r="B101" s="44" t="s">
        <v>92</v>
      </c>
      <c r="C101" s="45" t="s">
        <v>23</v>
      </c>
      <c r="D101" s="46">
        <v>187.2</v>
      </c>
      <c r="E101" s="47"/>
      <c r="F101" s="48"/>
      <c r="J101" s="50"/>
    </row>
    <row r="102" spans="1:10" s="23" customFormat="1" ht="20.25" thickBot="1" x14ac:dyDescent="0.35">
      <c r="A102" s="34" t="s">
        <v>156</v>
      </c>
      <c r="B102" s="97" t="s">
        <v>157</v>
      </c>
      <c r="C102" s="97"/>
      <c r="D102" s="97"/>
      <c r="E102" s="97"/>
      <c r="F102" s="35">
        <f>+F103+F104+F105+F106+F107+F108+F109+F110</f>
        <v>0</v>
      </c>
    </row>
    <row r="103" spans="1:10" s="49" customFormat="1" ht="57" x14ac:dyDescent="0.2">
      <c r="A103" s="52">
        <v>2.0001000000000002</v>
      </c>
      <c r="B103" s="44" t="s">
        <v>65</v>
      </c>
      <c r="C103" s="53" t="s">
        <v>18</v>
      </c>
      <c r="D103" s="54">
        <v>421.2</v>
      </c>
      <c r="E103" s="51"/>
      <c r="F103" s="48"/>
      <c r="J103" s="50"/>
    </row>
    <row r="104" spans="1:10" s="49" customFormat="1" ht="85.5" x14ac:dyDescent="0.2">
      <c r="A104" s="52">
        <v>2.0009000000000001</v>
      </c>
      <c r="B104" s="44" t="s">
        <v>67</v>
      </c>
      <c r="C104" s="53" t="s">
        <v>68</v>
      </c>
      <c r="D104" s="54">
        <v>11726.52</v>
      </c>
      <c r="E104" s="51"/>
      <c r="F104" s="48"/>
      <c r="J104" s="50"/>
    </row>
    <row r="105" spans="1:10" s="49" customFormat="1" ht="57" x14ac:dyDescent="0.2">
      <c r="A105" s="52" t="s">
        <v>69</v>
      </c>
      <c r="B105" s="44" t="s">
        <v>70</v>
      </c>
      <c r="C105" s="53" t="s">
        <v>23</v>
      </c>
      <c r="D105" s="54">
        <v>133.24799999999999</v>
      </c>
      <c r="E105" s="51"/>
      <c r="F105" s="48"/>
      <c r="J105" s="50"/>
    </row>
    <row r="106" spans="1:10" s="49" customFormat="1" ht="71.25" x14ac:dyDescent="0.2">
      <c r="A106" s="52">
        <v>2.0011000000000001</v>
      </c>
      <c r="B106" s="44" t="s">
        <v>66</v>
      </c>
      <c r="C106" s="53" t="s">
        <v>18</v>
      </c>
      <c r="D106" s="54">
        <v>366.73200000000003</v>
      </c>
      <c r="E106" s="51"/>
      <c r="F106" s="48"/>
      <c r="G106" s="58"/>
      <c r="J106" s="50"/>
    </row>
    <row r="107" spans="1:10" s="49" customFormat="1" ht="114" x14ac:dyDescent="0.2">
      <c r="A107" s="43" t="s">
        <v>158</v>
      </c>
      <c r="B107" s="44" t="s">
        <v>159</v>
      </c>
      <c r="C107" s="45" t="s">
        <v>18</v>
      </c>
      <c r="D107" s="46">
        <v>215.04</v>
      </c>
      <c r="E107" s="47"/>
      <c r="F107" s="48"/>
      <c r="G107" s="58"/>
      <c r="J107" s="50"/>
    </row>
    <row r="108" spans="1:10" s="49" customFormat="1" ht="71.25" x14ac:dyDescent="0.2">
      <c r="A108" s="43" t="s">
        <v>160</v>
      </c>
      <c r="B108" s="44" t="s">
        <v>161</v>
      </c>
      <c r="C108" s="45" t="s">
        <v>42</v>
      </c>
      <c r="D108" s="46">
        <v>268.8</v>
      </c>
      <c r="E108" s="47"/>
      <c r="F108" s="48"/>
      <c r="J108" s="50"/>
    </row>
    <row r="109" spans="1:10" s="49" customFormat="1" ht="57" x14ac:dyDescent="0.2">
      <c r="A109" s="52" t="s">
        <v>103</v>
      </c>
      <c r="B109" s="44" t="s">
        <v>104</v>
      </c>
      <c r="C109" s="53" t="s">
        <v>23</v>
      </c>
      <c r="D109" s="46">
        <v>318.23999999999995</v>
      </c>
      <c r="E109" s="51"/>
      <c r="F109" s="48"/>
      <c r="J109" s="50"/>
    </row>
    <row r="110" spans="1:10" s="49" customFormat="1" ht="100.5" thickBot="1" x14ac:dyDescent="0.25">
      <c r="A110" s="43" t="s">
        <v>162</v>
      </c>
      <c r="B110" s="44" t="s">
        <v>163</v>
      </c>
      <c r="C110" s="45" t="s">
        <v>37</v>
      </c>
      <c r="D110" s="46">
        <v>38</v>
      </c>
      <c r="E110" s="47"/>
      <c r="F110" s="48"/>
      <c r="J110" s="50"/>
    </row>
    <row r="111" spans="1:10" s="23" customFormat="1" ht="20.25" thickBot="1" x14ac:dyDescent="0.35">
      <c r="A111" s="34" t="s">
        <v>164</v>
      </c>
      <c r="B111" s="97" t="s">
        <v>165</v>
      </c>
      <c r="C111" s="97"/>
      <c r="D111" s="97"/>
      <c r="E111" s="97"/>
      <c r="F111" s="35">
        <f>+F112+F113+F114+F115+F116</f>
        <v>0</v>
      </c>
    </row>
    <row r="112" spans="1:10" s="49" customFormat="1" ht="71.25" x14ac:dyDescent="0.2">
      <c r="A112" s="43" t="s">
        <v>166</v>
      </c>
      <c r="B112" s="44" t="s">
        <v>167</v>
      </c>
      <c r="C112" s="45" t="s">
        <v>150</v>
      </c>
      <c r="D112" s="46">
        <v>528</v>
      </c>
      <c r="E112" s="47"/>
      <c r="F112" s="48"/>
      <c r="J112" s="50"/>
    </row>
    <row r="113" spans="1:10" s="49" customFormat="1" ht="85.5" x14ac:dyDescent="0.2">
      <c r="A113" s="52">
        <v>2.0009000000000001</v>
      </c>
      <c r="B113" s="44" t="s">
        <v>67</v>
      </c>
      <c r="C113" s="53" t="s">
        <v>68</v>
      </c>
      <c r="D113" s="54">
        <v>10340.651999999998</v>
      </c>
      <c r="E113" s="51"/>
      <c r="F113" s="48"/>
      <c r="J113" s="50"/>
    </row>
    <row r="114" spans="1:10" s="49" customFormat="1" ht="99.75" x14ac:dyDescent="0.2">
      <c r="A114" s="43" t="s">
        <v>168</v>
      </c>
      <c r="B114" s="44" t="s">
        <v>169</v>
      </c>
      <c r="C114" s="45" t="s">
        <v>170</v>
      </c>
      <c r="D114" s="46">
        <v>213.19199999999998</v>
      </c>
      <c r="E114" s="47"/>
      <c r="F114" s="48"/>
      <c r="J114" s="50"/>
    </row>
    <row r="115" spans="1:10" s="49" customFormat="1" ht="71.25" x14ac:dyDescent="0.2">
      <c r="A115" s="43" t="s">
        <v>148</v>
      </c>
      <c r="B115" s="44" t="s">
        <v>149</v>
      </c>
      <c r="C115" s="53" t="s">
        <v>150</v>
      </c>
      <c r="D115" s="54">
        <v>733.476</v>
      </c>
      <c r="E115" s="51"/>
      <c r="F115" s="48"/>
      <c r="J115" s="50"/>
    </row>
    <row r="116" spans="1:10" s="49" customFormat="1" ht="43.5" thickBot="1" x14ac:dyDescent="0.25">
      <c r="A116" s="43" t="s">
        <v>171</v>
      </c>
      <c r="B116" s="44" t="s">
        <v>172</v>
      </c>
      <c r="C116" s="45" t="s">
        <v>18</v>
      </c>
      <c r="D116" s="46">
        <v>528</v>
      </c>
      <c r="E116" s="47"/>
      <c r="F116" s="48"/>
      <c r="J116" s="50"/>
    </row>
    <row r="117" spans="1:10" s="23" customFormat="1" ht="20.25" thickBot="1" x14ac:dyDescent="0.35">
      <c r="A117" s="34" t="s">
        <v>173</v>
      </c>
      <c r="B117" s="97" t="s">
        <v>174</v>
      </c>
      <c r="C117" s="97"/>
      <c r="D117" s="97"/>
      <c r="E117" s="97"/>
      <c r="F117" s="35">
        <f>+F118</f>
        <v>0</v>
      </c>
    </row>
    <row r="118" spans="1:10" s="49" customFormat="1" ht="72" thickBot="1" x14ac:dyDescent="0.25">
      <c r="A118" s="43" t="s">
        <v>75</v>
      </c>
      <c r="B118" s="44" t="s">
        <v>175</v>
      </c>
      <c r="C118" s="45" t="s">
        <v>18</v>
      </c>
      <c r="D118" s="46">
        <v>958.01</v>
      </c>
      <c r="E118" s="47"/>
      <c r="F118" s="48"/>
      <c r="J118" s="50"/>
    </row>
    <row r="119" spans="1:10" s="49" customFormat="1" ht="18.75" thickBot="1" x14ac:dyDescent="0.3">
      <c r="A119" s="29" t="s">
        <v>176</v>
      </c>
      <c r="B119" s="30" t="s">
        <v>177</v>
      </c>
      <c r="C119" s="30"/>
      <c r="D119" s="31"/>
      <c r="E119" s="32"/>
      <c r="F119" s="57"/>
      <c r="J119" s="50"/>
    </row>
    <row r="120" spans="1:10" s="49" customFormat="1" ht="20.25" thickBot="1" x14ac:dyDescent="0.35">
      <c r="A120" s="34" t="s">
        <v>178</v>
      </c>
      <c r="B120" s="97" t="s">
        <v>179</v>
      </c>
      <c r="C120" s="97"/>
      <c r="D120" s="97"/>
      <c r="E120" s="97"/>
      <c r="F120" s="35">
        <f>+F121+F122+F123+F124+F125+F126+F127</f>
        <v>0</v>
      </c>
      <c r="J120" s="50"/>
    </row>
    <row r="121" spans="1:10" s="49" customFormat="1" ht="71.25" x14ac:dyDescent="0.2">
      <c r="A121" s="43" t="s">
        <v>180</v>
      </c>
      <c r="B121" s="44" t="s">
        <v>181</v>
      </c>
      <c r="C121" s="45" t="s">
        <v>37</v>
      </c>
      <c r="D121" s="46">
        <v>1</v>
      </c>
      <c r="E121" s="47"/>
      <c r="F121" s="48"/>
      <c r="J121" s="50"/>
    </row>
    <row r="122" spans="1:10" s="49" customFormat="1" ht="57" x14ac:dyDescent="0.2">
      <c r="A122" s="43" t="s">
        <v>182</v>
      </c>
      <c r="B122" s="44" t="s">
        <v>183</v>
      </c>
      <c r="C122" s="45" t="s">
        <v>37</v>
      </c>
      <c r="D122" s="46">
        <v>1</v>
      </c>
      <c r="E122" s="47"/>
      <c r="F122" s="48"/>
      <c r="J122" s="50"/>
    </row>
    <row r="123" spans="1:10" s="49" customFormat="1" ht="57" x14ac:dyDescent="0.2">
      <c r="A123" s="43" t="s">
        <v>184</v>
      </c>
      <c r="B123" s="44" t="s">
        <v>185</v>
      </c>
      <c r="C123" s="45" t="s">
        <v>37</v>
      </c>
      <c r="D123" s="46">
        <v>1</v>
      </c>
      <c r="E123" s="47"/>
      <c r="F123" s="48"/>
      <c r="J123" s="50"/>
    </row>
    <row r="124" spans="1:10" s="49" customFormat="1" ht="57" x14ac:dyDescent="0.2">
      <c r="A124" s="43" t="s">
        <v>186</v>
      </c>
      <c r="B124" s="44" t="s">
        <v>187</v>
      </c>
      <c r="C124" s="45" t="s">
        <v>37</v>
      </c>
      <c r="D124" s="46">
        <v>1</v>
      </c>
      <c r="E124" s="47"/>
      <c r="F124" s="48"/>
      <c r="J124" s="50"/>
    </row>
    <row r="125" spans="1:10" s="49" customFormat="1" ht="57" x14ac:dyDescent="0.2">
      <c r="A125" s="43" t="s">
        <v>188</v>
      </c>
      <c r="B125" s="44" t="s">
        <v>189</v>
      </c>
      <c r="C125" s="45" t="s">
        <v>37</v>
      </c>
      <c r="D125" s="46">
        <v>1</v>
      </c>
      <c r="E125" s="47"/>
      <c r="F125" s="48"/>
      <c r="J125" s="50"/>
    </row>
    <row r="126" spans="1:10" s="49" customFormat="1" ht="57" x14ac:dyDescent="0.2">
      <c r="A126" s="43" t="s">
        <v>190</v>
      </c>
      <c r="B126" s="44" t="s">
        <v>191</v>
      </c>
      <c r="C126" s="45" t="s">
        <v>37</v>
      </c>
      <c r="D126" s="46">
        <v>1</v>
      </c>
      <c r="E126" s="47"/>
      <c r="F126" s="48"/>
      <c r="J126" s="50"/>
    </row>
    <row r="127" spans="1:10" s="49" customFormat="1" ht="43.5" thickBot="1" x14ac:dyDescent="0.25">
      <c r="A127" s="43" t="s">
        <v>192</v>
      </c>
      <c r="B127" s="44" t="s">
        <v>193</v>
      </c>
      <c r="C127" s="45" t="s">
        <v>37</v>
      </c>
      <c r="D127" s="46">
        <v>1</v>
      </c>
      <c r="E127" s="47"/>
      <c r="F127" s="48"/>
      <c r="J127" s="50"/>
    </row>
    <row r="128" spans="1:10" s="49" customFormat="1" ht="20.25" thickBot="1" x14ac:dyDescent="0.35">
      <c r="A128" s="34" t="s">
        <v>194</v>
      </c>
      <c r="B128" s="97" t="s">
        <v>195</v>
      </c>
      <c r="C128" s="97"/>
      <c r="D128" s="97"/>
      <c r="E128" s="97"/>
      <c r="F128" s="35">
        <f>+F129+F130+F131</f>
        <v>0</v>
      </c>
      <c r="J128" s="50"/>
    </row>
    <row r="129" spans="1:10" s="49" customFormat="1" ht="85.5" x14ac:dyDescent="0.2">
      <c r="A129" s="43" t="s">
        <v>196</v>
      </c>
      <c r="B129" s="44" t="s">
        <v>197</v>
      </c>
      <c r="C129" s="45" t="s">
        <v>198</v>
      </c>
      <c r="D129" s="46">
        <v>8</v>
      </c>
      <c r="E129" s="47"/>
      <c r="F129" s="48"/>
      <c r="J129" s="50"/>
    </row>
    <row r="130" spans="1:10" s="49" customFormat="1" ht="85.5" x14ac:dyDescent="0.2">
      <c r="A130" s="43" t="s">
        <v>199</v>
      </c>
      <c r="B130" s="44" t="s">
        <v>200</v>
      </c>
      <c r="C130" s="45" t="s">
        <v>198</v>
      </c>
      <c r="D130" s="46">
        <v>5</v>
      </c>
      <c r="E130" s="47"/>
      <c r="F130" s="48"/>
      <c r="J130" s="50"/>
    </row>
    <row r="131" spans="1:10" s="49" customFormat="1" ht="72" thickBot="1" x14ac:dyDescent="0.25">
      <c r="A131" s="43" t="s">
        <v>201</v>
      </c>
      <c r="B131" s="44" t="s">
        <v>202</v>
      </c>
      <c r="C131" s="45" t="s">
        <v>198</v>
      </c>
      <c r="D131" s="46">
        <v>3</v>
      </c>
      <c r="E131" s="47"/>
      <c r="F131" s="48"/>
      <c r="J131" s="50"/>
    </row>
    <row r="132" spans="1:10" s="49" customFormat="1" ht="20.25" thickBot="1" x14ac:dyDescent="0.35">
      <c r="A132" s="34" t="s">
        <v>203</v>
      </c>
      <c r="B132" s="97" t="s">
        <v>204</v>
      </c>
      <c r="C132" s="97"/>
      <c r="D132" s="97"/>
      <c r="E132" s="97"/>
      <c r="F132" s="35">
        <f>+F133+F134+F135+F136+F137+F138+F139+F140+F141+F142+F143</f>
        <v>0</v>
      </c>
      <c r="J132" s="50"/>
    </row>
    <row r="133" spans="1:10" s="49" customFormat="1" ht="114" x14ac:dyDescent="0.2">
      <c r="A133" s="43" t="s">
        <v>205</v>
      </c>
      <c r="B133" s="44" t="s">
        <v>206</v>
      </c>
      <c r="C133" s="45" t="s">
        <v>37</v>
      </c>
      <c r="D133" s="46">
        <v>48</v>
      </c>
      <c r="E133" s="47"/>
      <c r="F133" s="48"/>
      <c r="J133" s="50"/>
    </row>
    <row r="134" spans="1:10" s="49" customFormat="1" ht="142.5" x14ac:dyDescent="0.2">
      <c r="A134" s="43" t="s">
        <v>207</v>
      </c>
      <c r="B134" s="44" t="s">
        <v>208</v>
      </c>
      <c r="C134" s="45" t="s">
        <v>37</v>
      </c>
      <c r="D134" s="46">
        <v>24</v>
      </c>
      <c r="E134" s="47"/>
      <c r="F134" s="48"/>
      <c r="J134" s="50"/>
    </row>
    <row r="135" spans="1:10" s="49" customFormat="1" ht="128.25" x14ac:dyDescent="0.2">
      <c r="A135" s="43" t="s">
        <v>209</v>
      </c>
      <c r="B135" s="44" t="s">
        <v>210</v>
      </c>
      <c r="C135" s="45" t="s">
        <v>211</v>
      </c>
      <c r="D135" s="46">
        <v>36</v>
      </c>
      <c r="E135" s="47"/>
      <c r="F135" s="48"/>
      <c r="J135" s="50"/>
    </row>
    <row r="136" spans="1:10" s="49" customFormat="1" ht="142.5" x14ac:dyDescent="0.2">
      <c r="A136" s="43" t="s">
        <v>212</v>
      </c>
      <c r="B136" s="44" t="s">
        <v>213</v>
      </c>
      <c r="C136" s="45" t="s">
        <v>37</v>
      </c>
      <c r="D136" s="46">
        <v>15</v>
      </c>
      <c r="E136" s="47"/>
      <c r="F136" s="48"/>
      <c r="J136" s="50"/>
    </row>
    <row r="137" spans="1:10" s="49" customFormat="1" ht="99.75" x14ac:dyDescent="0.2">
      <c r="A137" s="43" t="s">
        <v>214</v>
      </c>
      <c r="B137" s="44" t="s">
        <v>215</v>
      </c>
      <c r="C137" s="45" t="s">
        <v>37</v>
      </c>
      <c r="D137" s="46">
        <v>63</v>
      </c>
      <c r="E137" s="47"/>
      <c r="F137" s="48"/>
      <c r="J137" s="50"/>
    </row>
    <row r="138" spans="1:10" s="49" customFormat="1" ht="99.75" x14ac:dyDescent="0.2">
      <c r="A138" s="43" t="s">
        <v>216</v>
      </c>
      <c r="B138" s="44" t="s">
        <v>217</v>
      </c>
      <c r="C138" s="45" t="s">
        <v>218</v>
      </c>
      <c r="D138" s="46">
        <v>2</v>
      </c>
      <c r="E138" s="47"/>
      <c r="F138" s="48"/>
      <c r="J138" s="50"/>
    </row>
    <row r="139" spans="1:10" s="49" customFormat="1" ht="99.75" x14ac:dyDescent="0.2">
      <c r="A139" s="43" t="s">
        <v>219</v>
      </c>
      <c r="B139" s="44" t="s">
        <v>220</v>
      </c>
      <c r="C139" s="45" t="s">
        <v>37</v>
      </c>
      <c r="D139" s="46">
        <v>15</v>
      </c>
      <c r="E139" s="47"/>
      <c r="F139" s="48"/>
      <c r="J139" s="50"/>
    </row>
    <row r="140" spans="1:10" s="49" customFormat="1" ht="57" x14ac:dyDescent="0.2">
      <c r="A140" s="43" t="s">
        <v>221</v>
      </c>
      <c r="B140" s="44" t="s">
        <v>222</v>
      </c>
      <c r="C140" s="45" t="s">
        <v>37</v>
      </c>
      <c r="D140" s="46">
        <v>15</v>
      </c>
      <c r="E140" s="47"/>
      <c r="F140" s="48"/>
      <c r="J140" s="50"/>
    </row>
    <row r="141" spans="1:10" s="49" customFormat="1" ht="71.25" x14ac:dyDescent="0.2">
      <c r="A141" s="43" t="s">
        <v>223</v>
      </c>
      <c r="B141" s="44" t="s">
        <v>224</v>
      </c>
      <c r="C141" s="45" t="s">
        <v>37</v>
      </c>
      <c r="D141" s="46">
        <v>15</v>
      </c>
      <c r="E141" s="47"/>
      <c r="F141" s="48"/>
      <c r="J141" s="50"/>
    </row>
    <row r="142" spans="1:10" s="49" customFormat="1" ht="85.5" x14ac:dyDescent="0.2">
      <c r="A142" s="43" t="s">
        <v>225</v>
      </c>
      <c r="B142" s="44" t="s">
        <v>226</v>
      </c>
      <c r="C142" s="45" t="s">
        <v>37</v>
      </c>
      <c r="D142" s="46">
        <v>15</v>
      </c>
      <c r="E142" s="47"/>
      <c r="F142" s="48"/>
      <c r="J142" s="50"/>
    </row>
    <row r="143" spans="1:10" s="49" customFormat="1" ht="57.75" thickBot="1" x14ac:dyDescent="0.25">
      <c r="A143" s="43">
        <v>6.0392999999999999</v>
      </c>
      <c r="B143" s="44" t="s">
        <v>227</v>
      </c>
      <c r="C143" s="45" t="s">
        <v>37</v>
      </c>
      <c r="D143" s="46">
        <v>8</v>
      </c>
      <c r="E143" s="47"/>
      <c r="F143" s="48"/>
      <c r="J143" s="50"/>
    </row>
    <row r="144" spans="1:10" s="49" customFormat="1" ht="20.25" thickBot="1" x14ac:dyDescent="0.35">
      <c r="A144" s="34" t="s">
        <v>228</v>
      </c>
      <c r="B144" s="97" t="s">
        <v>229</v>
      </c>
      <c r="C144" s="97"/>
      <c r="D144" s="97"/>
      <c r="E144" s="97"/>
      <c r="F144" s="35">
        <f>+F145+F146+F147+F148+F149+F150+F151</f>
        <v>0</v>
      </c>
      <c r="J144" s="50"/>
    </row>
    <row r="145" spans="1:10" s="49" customFormat="1" ht="114" x14ac:dyDescent="0.2">
      <c r="A145" s="43" t="s">
        <v>230</v>
      </c>
      <c r="B145" s="44" t="s">
        <v>231</v>
      </c>
      <c r="C145" s="45" t="s">
        <v>211</v>
      </c>
      <c r="D145" s="46">
        <v>36</v>
      </c>
      <c r="E145" s="47"/>
      <c r="F145" s="48"/>
      <c r="J145" s="50"/>
    </row>
    <row r="146" spans="1:10" s="49" customFormat="1" ht="142.5" x14ac:dyDescent="0.2">
      <c r="A146" s="43" t="s">
        <v>207</v>
      </c>
      <c r="B146" s="44" t="s">
        <v>208</v>
      </c>
      <c r="C146" s="45" t="s">
        <v>37</v>
      </c>
      <c r="D146" s="46">
        <v>24</v>
      </c>
      <c r="E146" s="47"/>
      <c r="F146" s="48"/>
      <c r="J146" s="50"/>
    </row>
    <row r="147" spans="1:10" s="49" customFormat="1" ht="142.5" x14ac:dyDescent="0.2">
      <c r="A147" s="43" t="s">
        <v>212</v>
      </c>
      <c r="B147" s="44" t="s">
        <v>208</v>
      </c>
      <c r="C147" s="45" t="s">
        <v>37</v>
      </c>
      <c r="D147" s="46">
        <v>36</v>
      </c>
      <c r="E147" s="47"/>
      <c r="F147" s="48"/>
      <c r="J147" s="50"/>
    </row>
    <row r="148" spans="1:10" s="49" customFormat="1" ht="42.75" x14ac:dyDescent="0.2">
      <c r="A148" s="43" t="s">
        <v>232</v>
      </c>
      <c r="B148" s="44" t="s">
        <v>233</v>
      </c>
      <c r="C148" s="45" t="s">
        <v>37</v>
      </c>
      <c r="D148" s="46">
        <v>8</v>
      </c>
      <c r="E148" s="47"/>
      <c r="F148" s="48"/>
      <c r="J148" s="50"/>
    </row>
    <row r="149" spans="1:10" s="49" customFormat="1" ht="142.5" x14ac:dyDescent="0.2">
      <c r="A149" s="43" t="s">
        <v>234</v>
      </c>
      <c r="B149" s="44" t="s">
        <v>235</v>
      </c>
      <c r="C149" s="45" t="s">
        <v>37</v>
      </c>
      <c r="D149" s="46">
        <v>12</v>
      </c>
      <c r="E149" s="47"/>
      <c r="F149" s="48"/>
      <c r="J149" s="50"/>
    </row>
    <row r="150" spans="1:10" s="49" customFormat="1" ht="142.5" x14ac:dyDescent="0.2">
      <c r="A150" s="43" t="s">
        <v>236</v>
      </c>
      <c r="B150" s="44" t="s">
        <v>213</v>
      </c>
      <c r="C150" s="45" t="s">
        <v>37</v>
      </c>
      <c r="D150" s="46">
        <v>5</v>
      </c>
      <c r="E150" s="47"/>
      <c r="F150" s="48"/>
      <c r="J150" s="50"/>
    </row>
    <row r="151" spans="1:10" s="49" customFormat="1" ht="43.5" thickBot="1" x14ac:dyDescent="0.25">
      <c r="A151" s="43" t="s">
        <v>237</v>
      </c>
      <c r="B151" s="44" t="s">
        <v>238</v>
      </c>
      <c r="C151" s="45" t="s">
        <v>37</v>
      </c>
      <c r="D151" s="46">
        <v>1</v>
      </c>
      <c r="E151" s="47"/>
      <c r="F151" s="48"/>
      <c r="J151" s="50"/>
    </row>
    <row r="152" spans="1:10" s="49" customFormat="1" ht="18.75" thickBot="1" x14ac:dyDescent="0.3">
      <c r="A152" s="29" t="s">
        <v>239</v>
      </c>
      <c r="B152" s="30" t="s">
        <v>240</v>
      </c>
      <c r="C152" s="30"/>
      <c r="D152" s="31"/>
      <c r="E152" s="32"/>
      <c r="F152" s="57">
        <f>+F153+F177+F202</f>
        <v>0</v>
      </c>
      <c r="J152" s="50"/>
    </row>
    <row r="153" spans="1:10" s="49" customFormat="1" ht="20.25" thickBot="1" x14ac:dyDescent="0.35">
      <c r="A153" s="34" t="s">
        <v>241</v>
      </c>
      <c r="B153" s="97" t="s">
        <v>242</v>
      </c>
      <c r="C153" s="97"/>
      <c r="D153" s="97"/>
      <c r="E153" s="97"/>
      <c r="F153" s="35">
        <f>+F154+F155+F156+F157+F158+F159+F160+F161+F162+F163+F164+F165+F166+F167+F168+F169+F170+F171+F172+F173+F174+F175+F176</f>
        <v>0</v>
      </c>
      <c r="J153" s="50"/>
    </row>
    <row r="154" spans="1:10" s="49" customFormat="1" ht="57" x14ac:dyDescent="0.2">
      <c r="A154" s="43" t="s">
        <v>243</v>
      </c>
      <c r="B154" s="44" t="s">
        <v>244</v>
      </c>
      <c r="C154" s="45" t="s">
        <v>42</v>
      </c>
      <c r="D154" s="46">
        <v>84</v>
      </c>
      <c r="E154" s="47"/>
      <c r="F154" s="48"/>
      <c r="J154" s="50"/>
    </row>
    <row r="155" spans="1:10" s="49" customFormat="1" ht="57" x14ac:dyDescent="0.2">
      <c r="A155" s="43" t="s">
        <v>245</v>
      </c>
      <c r="B155" s="44" t="s">
        <v>246</v>
      </c>
      <c r="C155" s="45" t="s">
        <v>42</v>
      </c>
      <c r="D155" s="46">
        <v>52</v>
      </c>
      <c r="E155" s="47"/>
      <c r="F155" s="48"/>
      <c r="J155" s="50"/>
    </row>
    <row r="156" spans="1:10" s="49" customFormat="1" ht="57" x14ac:dyDescent="0.2">
      <c r="A156" s="43" t="s">
        <v>247</v>
      </c>
      <c r="B156" s="44" t="s">
        <v>248</v>
      </c>
      <c r="C156" s="45" t="s">
        <v>42</v>
      </c>
      <c r="D156" s="46">
        <v>14</v>
      </c>
      <c r="E156" s="47"/>
      <c r="F156" s="48"/>
      <c r="J156" s="50"/>
    </row>
    <row r="157" spans="1:10" s="49" customFormat="1" ht="57" x14ac:dyDescent="0.2">
      <c r="A157" s="43" t="s">
        <v>249</v>
      </c>
      <c r="B157" s="44" t="s">
        <v>250</v>
      </c>
      <c r="C157" s="45" t="s">
        <v>251</v>
      </c>
      <c r="D157" s="46">
        <v>22</v>
      </c>
      <c r="E157" s="47"/>
      <c r="F157" s="48"/>
      <c r="J157" s="50"/>
    </row>
    <row r="158" spans="1:10" s="49" customFormat="1" ht="57" x14ac:dyDescent="0.2">
      <c r="A158" s="43" t="s">
        <v>252</v>
      </c>
      <c r="B158" s="44" t="s">
        <v>253</v>
      </c>
      <c r="C158" s="45" t="s">
        <v>251</v>
      </c>
      <c r="D158" s="46">
        <v>14</v>
      </c>
      <c r="E158" s="47"/>
      <c r="F158" s="48"/>
      <c r="J158" s="50"/>
    </row>
    <row r="159" spans="1:10" s="49" customFormat="1" ht="57" x14ac:dyDescent="0.2">
      <c r="A159" s="43" t="s">
        <v>254</v>
      </c>
      <c r="B159" s="44" t="s">
        <v>255</v>
      </c>
      <c r="C159" s="45" t="s">
        <v>251</v>
      </c>
      <c r="D159" s="46">
        <v>4</v>
      </c>
      <c r="E159" s="47"/>
      <c r="F159" s="48"/>
      <c r="J159" s="50"/>
    </row>
    <row r="160" spans="1:10" s="49" customFormat="1" ht="71.25" x14ac:dyDescent="0.2">
      <c r="A160" s="43" t="s">
        <v>256</v>
      </c>
      <c r="B160" s="44" t="s">
        <v>257</v>
      </c>
      <c r="C160" s="45" t="s">
        <v>251</v>
      </c>
      <c r="D160" s="46">
        <v>65</v>
      </c>
      <c r="E160" s="47"/>
      <c r="F160" s="48"/>
      <c r="J160" s="50"/>
    </row>
    <row r="161" spans="1:10" s="49" customFormat="1" ht="71.25" x14ac:dyDescent="0.2">
      <c r="A161" s="43" t="s">
        <v>258</v>
      </c>
      <c r="B161" s="44" t="s">
        <v>259</v>
      </c>
      <c r="C161" s="45" t="s">
        <v>251</v>
      </c>
      <c r="D161" s="46">
        <v>60</v>
      </c>
      <c r="E161" s="47"/>
      <c r="F161" s="48"/>
      <c r="J161" s="50"/>
    </row>
    <row r="162" spans="1:10" s="49" customFormat="1" ht="57" x14ac:dyDescent="0.2">
      <c r="A162" s="43" t="s">
        <v>260</v>
      </c>
      <c r="B162" s="44" t="s">
        <v>261</v>
      </c>
      <c r="C162" s="45" t="s">
        <v>251</v>
      </c>
      <c r="D162" s="46">
        <v>3</v>
      </c>
      <c r="E162" s="47"/>
      <c r="F162" s="48"/>
      <c r="J162" s="50"/>
    </row>
    <row r="163" spans="1:10" s="49" customFormat="1" ht="57" x14ac:dyDescent="0.2">
      <c r="A163" s="43" t="s">
        <v>262</v>
      </c>
      <c r="B163" s="44" t="s">
        <v>263</v>
      </c>
      <c r="C163" s="45" t="s">
        <v>251</v>
      </c>
      <c r="D163" s="46">
        <v>33</v>
      </c>
      <c r="E163" s="47"/>
      <c r="F163" s="48"/>
      <c r="J163" s="50"/>
    </row>
    <row r="164" spans="1:10" s="49" customFormat="1" ht="57" x14ac:dyDescent="0.2">
      <c r="A164" s="43" t="s">
        <v>264</v>
      </c>
      <c r="B164" s="44" t="s">
        <v>265</v>
      </c>
      <c r="C164" s="45" t="s">
        <v>251</v>
      </c>
      <c r="D164" s="46">
        <v>12</v>
      </c>
      <c r="E164" s="47"/>
      <c r="F164" s="48"/>
      <c r="J164" s="50"/>
    </row>
    <row r="165" spans="1:10" s="49" customFormat="1" ht="57" x14ac:dyDescent="0.2">
      <c r="A165" s="43" t="s">
        <v>266</v>
      </c>
      <c r="B165" s="44" t="s">
        <v>267</v>
      </c>
      <c r="C165" s="45" t="s">
        <v>251</v>
      </c>
      <c r="D165" s="46">
        <v>4</v>
      </c>
      <c r="E165" s="47"/>
      <c r="F165" s="48"/>
      <c r="G165" s="50">
        <f>+F164-4885500.3</f>
        <v>-4885500.3</v>
      </c>
      <c r="J165" s="50"/>
    </row>
    <row r="166" spans="1:10" s="49" customFormat="1" ht="71.25" x14ac:dyDescent="0.2">
      <c r="A166" s="43" t="s">
        <v>268</v>
      </c>
      <c r="B166" s="44" t="s">
        <v>269</v>
      </c>
      <c r="C166" s="45" t="s">
        <v>251</v>
      </c>
      <c r="D166" s="46">
        <v>18</v>
      </c>
      <c r="E166" s="47"/>
      <c r="F166" s="48"/>
      <c r="J166" s="50"/>
    </row>
    <row r="167" spans="1:10" s="49" customFormat="1" ht="71.25" x14ac:dyDescent="0.2">
      <c r="A167" s="43" t="s">
        <v>270</v>
      </c>
      <c r="B167" s="44" t="s">
        <v>271</v>
      </c>
      <c r="C167" s="45" t="s">
        <v>251</v>
      </c>
      <c r="D167" s="46">
        <v>4</v>
      </c>
      <c r="E167" s="47"/>
      <c r="F167" s="48"/>
      <c r="J167" s="50"/>
    </row>
    <row r="168" spans="1:10" s="49" customFormat="1" ht="57" x14ac:dyDescent="0.2">
      <c r="A168" s="43" t="s">
        <v>272</v>
      </c>
      <c r="B168" s="44" t="s">
        <v>273</v>
      </c>
      <c r="C168" s="45" t="s">
        <v>251</v>
      </c>
      <c r="D168" s="46">
        <v>4</v>
      </c>
      <c r="E168" s="47"/>
      <c r="F168" s="48"/>
      <c r="J168" s="50"/>
    </row>
    <row r="169" spans="1:10" s="49" customFormat="1" ht="71.25" x14ac:dyDescent="0.2">
      <c r="A169" s="43" t="s">
        <v>274</v>
      </c>
      <c r="B169" s="44" t="s">
        <v>275</v>
      </c>
      <c r="C169" s="45" t="s">
        <v>251</v>
      </c>
      <c r="D169" s="46">
        <v>3</v>
      </c>
      <c r="E169" s="47"/>
      <c r="F169" s="48"/>
      <c r="J169" s="50"/>
    </row>
    <row r="170" spans="1:10" s="49" customFormat="1" ht="71.25" x14ac:dyDescent="0.2">
      <c r="A170" s="43">
        <v>5.0358000000000001</v>
      </c>
      <c r="B170" s="44" t="s">
        <v>276</v>
      </c>
      <c r="C170" s="45" t="s">
        <v>251</v>
      </c>
      <c r="D170" s="46">
        <v>3</v>
      </c>
      <c r="E170" s="47"/>
      <c r="F170" s="48"/>
      <c r="J170" s="50"/>
    </row>
    <row r="171" spans="1:10" s="49" customFormat="1" ht="71.25" x14ac:dyDescent="0.2">
      <c r="A171" s="43">
        <v>5.0361000000000002</v>
      </c>
      <c r="B171" s="44" t="s">
        <v>277</v>
      </c>
      <c r="C171" s="45" t="s">
        <v>251</v>
      </c>
      <c r="D171" s="46">
        <v>2</v>
      </c>
      <c r="E171" s="47"/>
      <c r="F171" s="48"/>
      <c r="J171" s="50"/>
    </row>
    <row r="172" spans="1:10" s="49" customFormat="1" ht="71.25" x14ac:dyDescent="0.2">
      <c r="A172" s="43">
        <v>5.0362</v>
      </c>
      <c r="B172" s="44" t="s">
        <v>278</v>
      </c>
      <c r="C172" s="45" t="s">
        <v>251</v>
      </c>
      <c r="D172" s="46">
        <v>10</v>
      </c>
      <c r="E172" s="47"/>
      <c r="F172" s="48"/>
      <c r="J172" s="50"/>
    </row>
    <row r="173" spans="1:10" s="49" customFormat="1" ht="57" x14ac:dyDescent="0.2">
      <c r="A173" s="43">
        <v>5.0362999999999998</v>
      </c>
      <c r="B173" s="44" t="s">
        <v>279</v>
      </c>
      <c r="C173" s="45" t="s">
        <v>251</v>
      </c>
      <c r="D173" s="46">
        <v>2</v>
      </c>
      <c r="E173" s="47"/>
      <c r="F173" s="48"/>
      <c r="J173" s="50"/>
    </row>
    <row r="174" spans="1:10" s="49" customFormat="1" ht="57" x14ac:dyDescent="0.2">
      <c r="A174" s="43" t="s">
        <v>280</v>
      </c>
      <c r="B174" s="44" t="s">
        <v>281</v>
      </c>
      <c r="C174" s="45" t="s">
        <v>251</v>
      </c>
      <c r="D174" s="46">
        <v>28</v>
      </c>
      <c r="E174" s="47"/>
      <c r="F174" s="48"/>
      <c r="J174" s="50"/>
    </row>
    <row r="175" spans="1:10" s="49" customFormat="1" ht="42.75" x14ac:dyDescent="0.2">
      <c r="A175" s="43">
        <v>5.0366999999999997</v>
      </c>
      <c r="B175" s="44" t="s">
        <v>282</v>
      </c>
      <c r="C175" s="45" t="s">
        <v>251</v>
      </c>
      <c r="D175" s="46">
        <v>2</v>
      </c>
      <c r="E175" s="47"/>
      <c r="F175" s="48"/>
      <c r="J175" s="50"/>
    </row>
    <row r="176" spans="1:10" s="49" customFormat="1" ht="43.5" thickBot="1" x14ac:dyDescent="0.25">
      <c r="A176" s="43">
        <v>5.0368000000000004</v>
      </c>
      <c r="B176" s="44" t="s">
        <v>283</v>
      </c>
      <c r="C176" s="45" t="s">
        <v>251</v>
      </c>
      <c r="D176" s="46">
        <v>10</v>
      </c>
      <c r="E176" s="47"/>
      <c r="F176" s="48"/>
      <c r="J176" s="50"/>
    </row>
    <row r="177" spans="1:10" s="49" customFormat="1" ht="20.25" thickBot="1" x14ac:dyDescent="0.35">
      <c r="A177" s="34" t="s">
        <v>284</v>
      </c>
      <c r="B177" s="97" t="s">
        <v>285</v>
      </c>
      <c r="C177" s="97"/>
      <c r="D177" s="97">
        <v>0</v>
      </c>
      <c r="E177" s="97"/>
      <c r="F177" s="35">
        <f>+F178+F179+F180+F181+F182+F183+F184+F185+F186+F187+F188+F189+F190+F191+F192+F193+F194+F195+F196+F197+F198+F199+F200+F201</f>
        <v>0</v>
      </c>
      <c r="J177" s="50"/>
    </row>
    <row r="178" spans="1:10" s="49" customFormat="1" ht="57" x14ac:dyDescent="0.2">
      <c r="A178" s="43" t="s">
        <v>243</v>
      </c>
      <c r="B178" s="44" t="s">
        <v>244</v>
      </c>
      <c r="C178" s="45" t="s">
        <v>42</v>
      </c>
      <c r="D178" s="46">
        <v>91.2</v>
      </c>
      <c r="E178" s="47"/>
      <c r="F178" s="48"/>
      <c r="J178" s="50"/>
    </row>
    <row r="179" spans="1:10" s="49" customFormat="1" ht="57" x14ac:dyDescent="0.2">
      <c r="A179" s="43" t="s">
        <v>245</v>
      </c>
      <c r="B179" s="44" t="s">
        <v>246</v>
      </c>
      <c r="C179" s="45" t="s">
        <v>42</v>
      </c>
      <c r="D179" s="46">
        <v>103.5</v>
      </c>
      <c r="E179" s="47"/>
      <c r="F179" s="48"/>
      <c r="J179" s="50"/>
    </row>
    <row r="180" spans="1:10" s="49" customFormat="1" ht="57" x14ac:dyDescent="0.2">
      <c r="A180" s="43" t="s">
        <v>247</v>
      </c>
      <c r="B180" s="44" t="s">
        <v>248</v>
      </c>
      <c r="C180" s="45" t="s">
        <v>42</v>
      </c>
      <c r="D180" s="46">
        <v>14.5</v>
      </c>
      <c r="E180" s="47"/>
      <c r="F180" s="48"/>
      <c r="J180" s="50"/>
    </row>
    <row r="181" spans="1:10" s="49" customFormat="1" ht="57" x14ac:dyDescent="0.2">
      <c r="A181" s="43" t="s">
        <v>249</v>
      </c>
      <c r="B181" s="44" t="s">
        <v>250</v>
      </c>
      <c r="C181" s="45" t="s">
        <v>251</v>
      </c>
      <c r="D181" s="46">
        <v>23</v>
      </c>
      <c r="E181" s="47"/>
      <c r="F181" s="48"/>
      <c r="J181" s="50"/>
    </row>
    <row r="182" spans="1:10" s="49" customFormat="1" ht="57" x14ac:dyDescent="0.2">
      <c r="A182" s="43" t="s">
        <v>252</v>
      </c>
      <c r="B182" s="44" t="s">
        <v>253</v>
      </c>
      <c r="C182" s="45" t="s">
        <v>251</v>
      </c>
      <c r="D182" s="46">
        <v>27</v>
      </c>
      <c r="E182" s="47"/>
      <c r="F182" s="48"/>
      <c r="J182" s="50"/>
    </row>
    <row r="183" spans="1:10" s="49" customFormat="1" ht="57" x14ac:dyDescent="0.2">
      <c r="A183" s="43" t="s">
        <v>254</v>
      </c>
      <c r="B183" s="44" t="s">
        <v>255</v>
      </c>
      <c r="C183" s="45" t="s">
        <v>251</v>
      </c>
      <c r="D183" s="46">
        <v>4</v>
      </c>
      <c r="E183" s="47"/>
      <c r="F183" s="48"/>
      <c r="J183" s="50"/>
    </row>
    <row r="184" spans="1:10" s="49" customFormat="1" ht="71.25" x14ac:dyDescent="0.2">
      <c r="A184" s="43" t="s">
        <v>256</v>
      </c>
      <c r="B184" s="44" t="s">
        <v>257</v>
      </c>
      <c r="C184" s="45" t="s">
        <v>251</v>
      </c>
      <c r="D184" s="46">
        <v>63</v>
      </c>
      <c r="E184" s="47"/>
      <c r="F184" s="48"/>
      <c r="J184" s="50"/>
    </row>
    <row r="185" spans="1:10" s="49" customFormat="1" ht="71.25" x14ac:dyDescent="0.2">
      <c r="A185" s="43" t="s">
        <v>258</v>
      </c>
      <c r="B185" s="44" t="s">
        <v>259</v>
      </c>
      <c r="C185" s="45" t="s">
        <v>251</v>
      </c>
      <c r="D185" s="46">
        <v>59</v>
      </c>
      <c r="E185" s="47"/>
      <c r="F185" s="48"/>
      <c r="J185" s="50"/>
    </row>
    <row r="186" spans="1:10" s="49" customFormat="1" ht="57" x14ac:dyDescent="0.2">
      <c r="A186" s="43" t="s">
        <v>260</v>
      </c>
      <c r="B186" s="44" t="s">
        <v>261</v>
      </c>
      <c r="C186" s="45" t="s">
        <v>251</v>
      </c>
      <c r="D186" s="46">
        <v>2</v>
      </c>
      <c r="E186" s="47"/>
      <c r="F186" s="48"/>
      <c r="J186" s="50"/>
    </row>
    <row r="187" spans="1:10" s="49" customFormat="1" ht="57" x14ac:dyDescent="0.2">
      <c r="A187" s="43" t="s">
        <v>262</v>
      </c>
      <c r="B187" s="44" t="s">
        <v>263</v>
      </c>
      <c r="C187" s="45" t="s">
        <v>251</v>
      </c>
      <c r="D187" s="46">
        <v>32</v>
      </c>
      <c r="E187" s="47"/>
      <c r="F187" s="48"/>
      <c r="J187" s="50"/>
    </row>
    <row r="188" spans="1:10" s="49" customFormat="1" ht="57" x14ac:dyDescent="0.2">
      <c r="A188" s="43" t="s">
        <v>264</v>
      </c>
      <c r="B188" s="44" t="s">
        <v>265</v>
      </c>
      <c r="C188" s="45" t="s">
        <v>251</v>
      </c>
      <c r="D188" s="46">
        <v>12</v>
      </c>
      <c r="E188" s="47"/>
      <c r="F188" s="48"/>
      <c r="J188" s="50"/>
    </row>
    <row r="189" spans="1:10" s="49" customFormat="1" ht="57" x14ac:dyDescent="0.2">
      <c r="A189" s="43" t="s">
        <v>266</v>
      </c>
      <c r="B189" s="44" t="s">
        <v>267</v>
      </c>
      <c r="C189" s="45" t="s">
        <v>251</v>
      </c>
      <c r="D189" s="46">
        <v>4</v>
      </c>
      <c r="E189" s="47"/>
      <c r="F189" s="48"/>
      <c r="J189" s="50"/>
    </row>
    <row r="190" spans="1:10" s="49" customFormat="1" ht="71.25" x14ac:dyDescent="0.2">
      <c r="A190" s="43" t="s">
        <v>268</v>
      </c>
      <c r="B190" s="44" t="s">
        <v>269</v>
      </c>
      <c r="C190" s="45" t="s">
        <v>251</v>
      </c>
      <c r="D190" s="46">
        <v>20</v>
      </c>
      <c r="E190" s="47"/>
      <c r="F190" s="48"/>
      <c r="J190" s="50"/>
    </row>
    <row r="191" spans="1:10" s="49" customFormat="1" ht="71.25" x14ac:dyDescent="0.2">
      <c r="A191" s="43" t="s">
        <v>270</v>
      </c>
      <c r="B191" s="44" t="s">
        <v>286</v>
      </c>
      <c r="C191" s="45" t="s">
        <v>251</v>
      </c>
      <c r="D191" s="46">
        <v>6</v>
      </c>
      <c r="E191" s="47"/>
      <c r="F191" s="48"/>
      <c r="J191" s="50"/>
    </row>
    <row r="192" spans="1:10" s="49" customFormat="1" ht="57" x14ac:dyDescent="0.2">
      <c r="A192" s="43" t="s">
        <v>272</v>
      </c>
      <c r="B192" s="44" t="s">
        <v>273</v>
      </c>
      <c r="C192" s="45" t="s">
        <v>251</v>
      </c>
      <c r="D192" s="46">
        <v>4</v>
      </c>
      <c r="E192" s="47"/>
      <c r="F192" s="48"/>
      <c r="J192" s="50"/>
    </row>
    <row r="193" spans="1:10" s="49" customFormat="1" ht="71.25" x14ac:dyDescent="0.2">
      <c r="A193" s="43" t="s">
        <v>274</v>
      </c>
      <c r="B193" s="44" t="s">
        <v>275</v>
      </c>
      <c r="C193" s="45" t="s">
        <v>251</v>
      </c>
      <c r="D193" s="46">
        <v>2</v>
      </c>
      <c r="E193" s="47"/>
      <c r="F193" s="48"/>
      <c r="J193" s="50"/>
    </row>
    <row r="194" spans="1:10" s="49" customFormat="1" ht="71.25" x14ac:dyDescent="0.2">
      <c r="A194" s="43">
        <v>5.0355999999999996</v>
      </c>
      <c r="B194" s="44" t="s">
        <v>287</v>
      </c>
      <c r="C194" s="45" t="s">
        <v>251</v>
      </c>
      <c r="D194" s="46">
        <v>27</v>
      </c>
      <c r="E194" s="47"/>
      <c r="F194" s="48"/>
      <c r="J194" s="50"/>
    </row>
    <row r="195" spans="1:10" s="49" customFormat="1" ht="71.25" x14ac:dyDescent="0.2">
      <c r="A195" s="43">
        <v>5.0357000000000003</v>
      </c>
      <c r="B195" s="44" t="s">
        <v>288</v>
      </c>
      <c r="C195" s="45" t="s">
        <v>251</v>
      </c>
      <c r="D195" s="46">
        <v>20</v>
      </c>
      <c r="E195" s="47"/>
      <c r="F195" s="48"/>
      <c r="J195" s="50"/>
    </row>
    <row r="196" spans="1:10" s="49" customFormat="1" ht="71.25" x14ac:dyDescent="0.2">
      <c r="A196" s="43">
        <v>5.0359999999999996</v>
      </c>
      <c r="B196" s="44" t="s">
        <v>289</v>
      </c>
      <c r="C196" s="45" t="s">
        <v>251</v>
      </c>
      <c r="D196" s="46">
        <v>3</v>
      </c>
      <c r="E196" s="47"/>
      <c r="F196" s="48"/>
      <c r="J196" s="50"/>
    </row>
    <row r="197" spans="1:10" s="49" customFormat="1" ht="71.25" x14ac:dyDescent="0.2">
      <c r="A197" s="43">
        <v>5.0361000000000002</v>
      </c>
      <c r="B197" s="44" t="s">
        <v>277</v>
      </c>
      <c r="C197" s="45" t="s">
        <v>251</v>
      </c>
      <c r="D197" s="46">
        <v>2</v>
      </c>
      <c r="E197" s="47"/>
      <c r="F197" s="48"/>
      <c r="J197" s="50"/>
    </row>
    <row r="198" spans="1:10" s="49" customFormat="1" ht="71.25" x14ac:dyDescent="0.2">
      <c r="A198" s="43">
        <v>5.0362</v>
      </c>
      <c r="B198" s="44" t="s">
        <v>278</v>
      </c>
      <c r="C198" s="45" t="s">
        <v>251</v>
      </c>
      <c r="D198" s="46">
        <v>10</v>
      </c>
      <c r="E198" s="47"/>
      <c r="F198" s="48"/>
      <c r="J198" s="50"/>
    </row>
    <row r="199" spans="1:10" s="49" customFormat="1" ht="57" x14ac:dyDescent="0.2">
      <c r="A199" s="43">
        <v>5.0362999999999998</v>
      </c>
      <c r="B199" s="44" t="s">
        <v>279</v>
      </c>
      <c r="C199" s="45" t="s">
        <v>251</v>
      </c>
      <c r="D199" s="46">
        <v>2</v>
      </c>
      <c r="E199" s="47"/>
      <c r="F199" s="48"/>
      <c r="J199" s="50"/>
    </row>
    <row r="200" spans="1:10" s="49" customFormat="1" ht="42.75" x14ac:dyDescent="0.2">
      <c r="A200" s="43">
        <v>5.0366999999999997</v>
      </c>
      <c r="B200" s="44" t="s">
        <v>282</v>
      </c>
      <c r="C200" s="45" t="s">
        <v>251</v>
      </c>
      <c r="D200" s="46">
        <v>3</v>
      </c>
      <c r="E200" s="47"/>
      <c r="F200" s="48"/>
      <c r="J200" s="50"/>
    </row>
    <row r="201" spans="1:10" s="49" customFormat="1" ht="43.5" thickBot="1" x14ac:dyDescent="0.25">
      <c r="A201" s="43">
        <v>5.0368000000000004</v>
      </c>
      <c r="B201" s="44" t="s">
        <v>283</v>
      </c>
      <c r="C201" s="45" t="s">
        <v>251</v>
      </c>
      <c r="D201" s="46">
        <v>10</v>
      </c>
      <c r="E201" s="47"/>
      <c r="F201" s="48"/>
      <c r="J201" s="50"/>
    </row>
    <row r="202" spans="1:10" s="49" customFormat="1" ht="20.25" thickBot="1" x14ac:dyDescent="0.35">
      <c r="A202" s="34" t="s">
        <v>290</v>
      </c>
      <c r="B202" s="97" t="s">
        <v>291</v>
      </c>
      <c r="C202" s="97"/>
      <c r="D202" s="97">
        <v>0</v>
      </c>
      <c r="E202" s="97"/>
      <c r="F202" s="35">
        <f>+F203+F204+F205+F206+F207+F208+F209</f>
        <v>0</v>
      </c>
      <c r="J202" s="50"/>
    </row>
    <row r="203" spans="1:10" s="49" customFormat="1" ht="156.75" x14ac:dyDescent="0.2">
      <c r="A203" s="43">
        <v>5.0377000000000001</v>
      </c>
      <c r="B203" s="44" t="s">
        <v>292</v>
      </c>
      <c r="C203" s="45" t="s">
        <v>251</v>
      </c>
      <c r="D203" s="46">
        <v>55</v>
      </c>
      <c r="E203" s="47"/>
      <c r="F203" s="48"/>
      <c r="J203" s="50"/>
    </row>
    <row r="204" spans="1:10" s="49" customFormat="1" ht="156.75" x14ac:dyDescent="0.2">
      <c r="A204" s="43">
        <v>5.0377999999999998</v>
      </c>
      <c r="B204" s="44" t="s">
        <v>293</v>
      </c>
      <c r="C204" s="45" t="s">
        <v>251</v>
      </c>
      <c r="D204" s="46">
        <v>46</v>
      </c>
      <c r="E204" s="47"/>
      <c r="F204" s="48"/>
      <c r="J204" s="50"/>
    </row>
    <row r="205" spans="1:10" s="49" customFormat="1" ht="156.75" x14ac:dyDescent="0.2">
      <c r="A205" s="43">
        <v>5.0378999999999996</v>
      </c>
      <c r="B205" s="44" t="s">
        <v>294</v>
      </c>
      <c r="C205" s="45" t="s">
        <v>251</v>
      </c>
      <c r="D205" s="46">
        <v>8</v>
      </c>
      <c r="E205" s="47"/>
      <c r="F205" s="48"/>
      <c r="J205" s="50"/>
    </row>
    <row r="206" spans="1:10" s="49" customFormat="1" ht="171" x14ac:dyDescent="0.2">
      <c r="A206" s="43">
        <v>6.0437000000000003</v>
      </c>
      <c r="B206" s="44" t="s">
        <v>295</v>
      </c>
      <c r="C206" s="45" t="s">
        <v>251</v>
      </c>
      <c r="D206" s="46">
        <v>41</v>
      </c>
      <c r="E206" s="47"/>
      <c r="F206" s="48"/>
      <c r="J206" s="50"/>
    </row>
    <row r="207" spans="1:10" s="49" customFormat="1" ht="71.25" x14ac:dyDescent="0.2">
      <c r="A207" s="43">
        <v>5.0377000000000001</v>
      </c>
      <c r="B207" s="44" t="s">
        <v>296</v>
      </c>
      <c r="C207" s="45" t="s">
        <v>251</v>
      </c>
      <c r="D207" s="46">
        <v>4</v>
      </c>
      <c r="E207" s="47"/>
      <c r="F207" s="48"/>
      <c r="J207" s="50"/>
    </row>
    <row r="208" spans="1:10" s="49" customFormat="1" ht="71.25" x14ac:dyDescent="0.2">
      <c r="A208" s="43">
        <v>5.0377999999999998</v>
      </c>
      <c r="B208" s="44" t="s">
        <v>297</v>
      </c>
      <c r="C208" s="45" t="s">
        <v>251</v>
      </c>
      <c r="D208" s="46">
        <v>7</v>
      </c>
      <c r="E208" s="47"/>
      <c r="F208" s="48"/>
      <c r="J208" s="50"/>
    </row>
    <row r="209" spans="1:10" s="49" customFormat="1" ht="72" thickBot="1" x14ac:dyDescent="0.25">
      <c r="A209" s="43">
        <v>5.0378999999999996</v>
      </c>
      <c r="B209" s="44" t="s">
        <v>298</v>
      </c>
      <c r="C209" s="45" t="s">
        <v>251</v>
      </c>
      <c r="D209" s="46">
        <v>4</v>
      </c>
      <c r="E209" s="47"/>
      <c r="F209" s="48"/>
      <c r="J209" s="50"/>
    </row>
    <row r="210" spans="1:10" s="49" customFormat="1" ht="18.75" thickBot="1" x14ac:dyDescent="0.3">
      <c r="A210" s="29" t="s">
        <v>299</v>
      </c>
      <c r="B210" s="30" t="s">
        <v>300</v>
      </c>
      <c r="C210" s="30"/>
      <c r="D210" s="31"/>
      <c r="E210" s="32"/>
      <c r="F210" s="57">
        <f>+F211+F233+F236</f>
        <v>0</v>
      </c>
      <c r="J210" s="50"/>
    </row>
    <row r="211" spans="1:10" s="49" customFormat="1" ht="20.25" thickBot="1" x14ac:dyDescent="0.35">
      <c r="A211" s="34" t="s">
        <v>301</v>
      </c>
      <c r="B211" s="97" t="s">
        <v>302</v>
      </c>
      <c r="C211" s="97"/>
      <c r="D211" s="97"/>
      <c r="E211" s="97"/>
      <c r="F211" s="35">
        <f>+F212+F213+F214+F215+F216+F217+F218+F219+F220+F221+F222+F223+F224+F225+F226+F227+F228+F229+F230+F231+F232</f>
        <v>0</v>
      </c>
      <c r="J211" s="50"/>
    </row>
    <row r="212" spans="1:10" s="49" customFormat="1" ht="57" x14ac:dyDescent="0.2">
      <c r="A212" s="43" t="s">
        <v>303</v>
      </c>
      <c r="B212" s="44" t="s">
        <v>304</v>
      </c>
      <c r="C212" s="45" t="s">
        <v>42</v>
      </c>
      <c r="D212" s="46">
        <v>70.8</v>
      </c>
      <c r="E212" s="47"/>
      <c r="F212" s="48"/>
      <c r="J212" s="50"/>
    </row>
    <row r="213" spans="1:10" s="49" customFormat="1" ht="57" x14ac:dyDescent="0.2">
      <c r="A213" s="43" t="s">
        <v>305</v>
      </c>
      <c r="B213" s="44" t="s">
        <v>306</v>
      </c>
      <c r="C213" s="45" t="s">
        <v>42</v>
      </c>
      <c r="D213" s="46">
        <v>93.6</v>
      </c>
      <c r="E213" s="47"/>
      <c r="F213" s="48"/>
      <c r="J213" s="50"/>
    </row>
    <row r="214" spans="1:10" s="49" customFormat="1" ht="57" x14ac:dyDescent="0.2">
      <c r="A214" s="43" t="s">
        <v>307</v>
      </c>
      <c r="B214" s="44" t="s">
        <v>308</v>
      </c>
      <c r="C214" s="45" t="s">
        <v>251</v>
      </c>
      <c r="D214" s="46">
        <v>10</v>
      </c>
      <c r="E214" s="47"/>
      <c r="F214" s="48"/>
      <c r="J214" s="50"/>
    </row>
    <row r="215" spans="1:10" s="49" customFormat="1" ht="57" x14ac:dyDescent="0.2">
      <c r="A215" s="43" t="s">
        <v>309</v>
      </c>
      <c r="B215" s="44" t="s">
        <v>310</v>
      </c>
      <c r="C215" s="45" t="s">
        <v>251</v>
      </c>
      <c r="D215" s="46">
        <v>15</v>
      </c>
      <c r="E215" s="47"/>
      <c r="F215" s="48"/>
      <c r="J215" s="50"/>
    </row>
    <row r="216" spans="1:10" s="49" customFormat="1" ht="57" x14ac:dyDescent="0.2">
      <c r="A216" s="43" t="s">
        <v>311</v>
      </c>
      <c r="B216" s="44" t="s">
        <v>312</v>
      </c>
      <c r="C216" s="45" t="s">
        <v>251</v>
      </c>
      <c r="D216" s="46">
        <v>69</v>
      </c>
      <c r="E216" s="47"/>
      <c r="F216" s="48"/>
      <c r="J216" s="50"/>
    </row>
    <row r="217" spans="1:10" s="49" customFormat="1" ht="57" x14ac:dyDescent="0.2">
      <c r="A217" s="43" t="s">
        <v>313</v>
      </c>
      <c r="B217" s="44" t="s">
        <v>314</v>
      </c>
      <c r="C217" s="45" t="s">
        <v>251</v>
      </c>
      <c r="D217" s="46">
        <v>95</v>
      </c>
      <c r="E217" s="47"/>
      <c r="F217" s="48"/>
      <c r="J217" s="50"/>
    </row>
    <row r="218" spans="1:10" s="49" customFormat="1" ht="57" x14ac:dyDescent="0.2">
      <c r="A218" s="43" t="s">
        <v>315</v>
      </c>
      <c r="B218" s="44" t="s">
        <v>316</v>
      </c>
      <c r="C218" s="45" t="s">
        <v>251</v>
      </c>
      <c r="D218" s="46">
        <v>50</v>
      </c>
      <c r="E218" s="47"/>
      <c r="F218" s="48"/>
      <c r="J218" s="50"/>
    </row>
    <row r="219" spans="1:10" s="49" customFormat="1" ht="57" x14ac:dyDescent="0.2">
      <c r="A219" s="43" t="s">
        <v>317</v>
      </c>
      <c r="B219" s="44" t="s">
        <v>318</v>
      </c>
      <c r="C219" s="45" t="s">
        <v>251</v>
      </c>
      <c r="D219" s="46">
        <v>4</v>
      </c>
      <c r="E219" s="47"/>
      <c r="F219" s="48"/>
      <c r="J219" s="50"/>
    </row>
    <row r="220" spans="1:10" s="49" customFormat="1" ht="57" x14ac:dyDescent="0.2">
      <c r="A220" s="43" t="s">
        <v>319</v>
      </c>
      <c r="B220" s="44" t="s">
        <v>320</v>
      </c>
      <c r="C220" s="45" t="s">
        <v>251</v>
      </c>
      <c r="D220" s="46">
        <v>3</v>
      </c>
      <c r="E220" s="47"/>
      <c r="F220" s="48"/>
      <c r="J220" s="50"/>
    </row>
    <row r="221" spans="1:10" s="49" customFormat="1" ht="57" x14ac:dyDescent="0.2">
      <c r="A221" s="43" t="s">
        <v>321</v>
      </c>
      <c r="B221" s="44" t="s">
        <v>322</v>
      </c>
      <c r="C221" s="45" t="s">
        <v>251</v>
      </c>
      <c r="D221" s="46">
        <v>15</v>
      </c>
      <c r="E221" s="47"/>
      <c r="F221" s="48"/>
      <c r="J221" s="50"/>
    </row>
    <row r="222" spans="1:10" s="49" customFormat="1" ht="57" x14ac:dyDescent="0.2">
      <c r="A222" s="43" t="s">
        <v>323</v>
      </c>
      <c r="B222" s="44" t="s">
        <v>324</v>
      </c>
      <c r="C222" s="45" t="s">
        <v>251</v>
      </c>
      <c r="D222" s="46">
        <v>27</v>
      </c>
      <c r="E222" s="47"/>
      <c r="F222" s="48"/>
      <c r="J222" s="50"/>
    </row>
    <row r="223" spans="1:10" s="49" customFormat="1" ht="57" x14ac:dyDescent="0.2">
      <c r="A223" s="43" t="s">
        <v>325</v>
      </c>
      <c r="B223" s="44" t="s">
        <v>326</v>
      </c>
      <c r="C223" s="45" t="s">
        <v>251</v>
      </c>
      <c r="D223" s="46">
        <v>2</v>
      </c>
      <c r="E223" s="47"/>
      <c r="F223" s="48"/>
      <c r="J223" s="50"/>
    </row>
    <row r="224" spans="1:10" s="49" customFormat="1" ht="57" x14ac:dyDescent="0.2">
      <c r="A224" s="43" t="s">
        <v>327</v>
      </c>
      <c r="B224" s="44" t="s">
        <v>328</v>
      </c>
      <c r="C224" s="45" t="s">
        <v>251</v>
      </c>
      <c r="D224" s="46">
        <v>4</v>
      </c>
      <c r="E224" s="47"/>
      <c r="F224" s="48"/>
      <c r="J224" s="50"/>
    </row>
    <row r="225" spans="1:10" s="49" customFormat="1" ht="57" x14ac:dyDescent="0.2">
      <c r="A225" s="43" t="s">
        <v>329</v>
      </c>
      <c r="B225" s="44" t="s">
        <v>330</v>
      </c>
      <c r="C225" s="45" t="s">
        <v>251</v>
      </c>
      <c r="D225" s="46">
        <v>12</v>
      </c>
      <c r="E225" s="47"/>
      <c r="F225" s="48"/>
      <c r="J225" s="50"/>
    </row>
    <row r="226" spans="1:10" s="49" customFormat="1" ht="57" x14ac:dyDescent="0.2">
      <c r="A226" s="43" t="s">
        <v>331</v>
      </c>
      <c r="B226" s="44" t="s">
        <v>332</v>
      </c>
      <c r="C226" s="45" t="s">
        <v>251</v>
      </c>
      <c r="D226" s="46">
        <v>4</v>
      </c>
      <c r="E226" s="47"/>
      <c r="F226" s="48"/>
      <c r="J226" s="50"/>
    </row>
    <row r="227" spans="1:10" s="49" customFormat="1" ht="57" x14ac:dyDescent="0.2">
      <c r="A227" s="43" t="s">
        <v>333</v>
      </c>
      <c r="B227" s="44" t="s">
        <v>334</v>
      </c>
      <c r="C227" s="45" t="s">
        <v>251</v>
      </c>
      <c r="D227" s="46">
        <v>50</v>
      </c>
      <c r="E227" s="47"/>
      <c r="F227" s="48"/>
      <c r="J227" s="50"/>
    </row>
    <row r="228" spans="1:10" s="49" customFormat="1" ht="57" x14ac:dyDescent="0.2">
      <c r="A228" s="43" t="s">
        <v>335</v>
      </c>
      <c r="B228" s="44" t="s">
        <v>336</v>
      </c>
      <c r="C228" s="45" t="s">
        <v>251</v>
      </c>
      <c r="D228" s="46">
        <v>9</v>
      </c>
      <c r="E228" s="47"/>
      <c r="F228" s="48"/>
      <c r="J228" s="50"/>
    </row>
    <row r="229" spans="1:10" s="49" customFormat="1" ht="71.25" x14ac:dyDescent="0.2">
      <c r="A229" s="43" t="s">
        <v>337</v>
      </c>
      <c r="B229" s="44" t="s">
        <v>338</v>
      </c>
      <c r="C229" s="45" t="s">
        <v>251</v>
      </c>
      <c r="D229" s="46">
        <v>9</v>
      </c>
      <c r="E229" s="47"/>
      <c r="F229" s="48"/>
      <c r="J229" s="50"/>
    </row>
    <row r="230" spans="1:10" s="49" customFormat="1" ht="71.25" x14ac:dyDescent="0.2">
      <c r="A230" s="43" t="s">
        <v>339</v>
      </c>
      <c r="B230" s="44" t="s">
        <v>340</v>
      </c>
      <c r="C230" s="45" t="s">
        <v>251</v>
      </c>
      <c r="D230" s="46">
        <v>4</v>
      </c>
      <c r="E230" s="47"/>
      <c r="F230" s="48"/>
      <c r="J230" s="50"/>
    </row>
    <row r="231" spans="1:10" s="49" customFormat="1" ht="71.25" x14ac:dyDescent="0.2">
      <c r="A231" s="43" t="s">
        <v>341</v>
      </c>
      <c r="B231" s="44" t="s">
        <v>342</v>
      </c>
      <c r="C231" s="45" t="s">
        <v>251</v>
      </c>
      <c r="D231" s="46">
        <v>6</v>
      </c>
      <c r="E231" s="47"/>
      <c r="F231" s="48"/>
      <c r="J231" s="50"/>
    </row>
    <row r="232" spans="1:10" s="49" customFormat="1" ht="72" thickBot="1" x14ac:dyDescent="0.25">
      <c r="A232" s="43" t="s">
        <v>343</v>
      </c>
      <c r="B232" s="44" t="s">
        <v>344</v>
      </c>
      <c r="C232" s="45" t="s">
        <v>251</v>
      </c>
      <c r="D232" s="46">
        <v>2</v>
      </c>
      <c r="E232" s="47"/>
      <c r="F232" s="48"/>
      <c r="J232" s="50"/>
    </row>
    <row r="233" spans="1:10" s="49" customFormat="1" ht="20.25" thickBot="1" x14ac:dyDescent="0.35">
      <c r="A233" s="34" t="s">
        <v>345</v>
      </c>
      <c r="B233" s="97" t="s">
        <v>346</v>
      </c>
      <c r="C233" s="97"/>
      <c r="D233" s="97"/>
      <c r="E233" s="97"/>
      <c r="F233" s="35">
        <f>+F234+F235</f>
        <v>0</v>
      </c>
      <c r="J233" s="50"/>
    </row>
    <row r="234" spans="1:10" s="49" customFormat="1" ht="99.75" x14ac:dyDescent="0.2">
      <c r="A234" s="43" t="s">
        <v>347</v>
      </c>
      <c r="B234" s="44" t="s">
        <v>348</v>
      </c>
      <c r="C234" s="45" t="s">
        <v>251</v>
      </c>
      <c r="D234" s="46">
        <v>1</v>
      </c>
      <c r="E234" s="47"/>
      <c r="F234" s="48"/>
      <c r="J234" s="50"/>
    </row>
    <row r="235" spans="1:10" s="49" customFormat="1" ht="57.75" thickBot="1" x14ac:dyDescent="0.25">
      <c r="A235" s="43" t="s">
        <v>349</v>
      </c>
      <c r="B235" s="44" t="s">
        <v>350</v>
      </c>
      <c r="C235" s="45" t="s">
        <v>251</v>
      </c>
      <c r="D235" s="46">
        <v>1</v>
      </c>
      <c r="E235" s="47"/>
      <c r="F235" s="48"/>
      <c r="J235" s="50"/>
    </row>
    <row r="236" spans="1:10" s="49" customFormat="1" ht="20.25" thickBot="1" x14ac:dyDescent="0.35">
      <c r="A236" s="34" t="s">
        <v>351</v>
      </c>
      <c r="B236" s="97" t="s">
        <v>352</v>
      </c>
      <c r="C236" s="97"/>
      <c r="D236" s="97"/>
      <c r="E236" s="97"/>
      <c r="F236" s="35">
        <f>+F237+F238+F239+F240+F241+F242+F243+F244+F245+F246+F247+F248+F249+F250+F251+F252+F253+F254+F255+F256+F257</f>
        <v>0</v>
      </c>
      <c r="J236" s="50"/>
    </row>
    <row r="237" spans="1:10" s="49" customFormat="1" ht="42.75" x14ac:dyDescent="0.2">
      <c r="A237" s="43" t="s">
        <v>353</v>
      </c>
      <c r="B237" s="44" t="s">
        <v>354</v>
      </c>
      <c r="C237" s="45" t="s">
        <v>251</v>
      </c>
      <c r="D237" s="46">
        <v>4</v>
      </c>
      <c r="E237" s="47"/>
      <c r="F237" s="48"/>
      <c r="J237" s="50"/>
    </row>
    <row r="238" spans="1:10" s="49" customFormat="1" ht="28.5" x14ac:dyDescent="0.2">
      <c r="A238" s="43" t="s">
        <v>355</v>
      </c>
      <c r="B238" s="44" t="s">
        <v>356</v>
      </c>
      <c r="C238" s="45" t="s">
        <v>251</v>
      </c>
      <c r="D238" s="46">
        <v>11</v>
      </c>
      <c r="E238" s="47"/>
      <c r="F238" s="48"/>
      <c r="J238" s="50"/>
    </row>
    <row r="239" spans="1:10" s="49" customFormat="1" ht="42.75" x14ac:dyDescent="0.2">
      <c r="A239" s="43" t="s">
        <v>357</v>
      </c>
      <c r="B239" s="44" t="s">
        <v>358</v>
      </c>
      <c r="C239" s="45" t="s">
        <v>251</v>
      </c>
      <c r="D239" s="46">
        <v>5</v>
      </c>
      <c r="E239" s="47"/>
      <c r="F239" s="48"/>
      <c r="J239" s="50"/>
    </row>
    <row r="240" spans="1:10" s="49" customFormat="1" ht="57" x14ac:dyDescent="0.2">
      <c r="A240" s="43" t="s">
        <v>359</v>
      </c>
      <c r="B240" s="44" t="s">
        <v>360</v>
      </c>
      <c r="C240" s="45" t="s">
        <v>251</v>
      </c>
      <c r="D240" s="46">
        <v>6</v>
      </c>
      <c r="E240" s="47"/>
      <c r="F240" s="48"/>
      <c r="J240" s="50"/>
    </row>
    <row r="241" spans="1:10" s="49" customFormat="1" ht="57" x14ac:dyDescent="0.2">
      <c r="A241" s="43" t="s">
        <v>361</v>
      </c>
      <c r="B241" s="44" t="s">
        <v>362</v>
      </c>
      <c r="C241" s="45" t="s">
        <v>251</v>
      </c>
      <c r="D241" s="46">
        <v>9</v>
      </c>
      <c r="E241" s="47"/>
      <c r="F241" s="48"/>
      <c r="J241" s="50"/>
    </row>
    <row r="242" spans="1:10" s="49" customFormat="1" ht="71.25" x14ac:dyDescent="0.2">
      <c r="A242" s="43" t="s">
        <v>363</v>
      </c>
      <c r="B242" s="44" t="s">
        <v>364</v>
      </c>
      <c r="C242" s="45" t="s">
        <v>251</v>
      </c>
      <c r="D242" s="46">
        <v>9</v>
      </c>
      <c r="E242" s="47"/>
      <c r="F242" s="48"/>
      <c r="J242" s="50"/>
    </row>
    <row r="243" spans="1:10" s="49" customFormat="1" ht="57" x14ac:dyDescent="0.2">
      <c r="A243" s="43" t="s">
        <v>365</v>
      </c>
      <c r="B243" s="44" t="s">
        <v>366</v>
      </c>
      <c r="C243" s="45" t="s">
        <v>251</v>
      </c>
      <c r="D243" s="46">
        <v>11</v>
      </c>
      <c r="E243" s="47"/>
      <c r="F243" s="48"/>
      <c r="J243" s="50"/>
    </row>
    <row r="244" spans="1:10" s="49" customFormat="1" ht="71.25" x14ac:dyDescent="0.2">
      <c r="A244" s="43" t="s">
        <v>367</v>
      </c>
      <c r="B244" s="44" t="s">
        <v>368</v>
      </c>
      <c r="C244" s="45" t="s">
        <v>251</v>
      </c>
      <c r="D244" s="46">
        <v>11</v>
      </c>
      <c r="E244" s="47"/>
      <c r="F244" s="48"/>
      <c r="J244" s="50"/>
    </row>
    <row r="245" spans="1:10" s="49" customFormat="1" ht="57" x14ac:dyDescent="0.2">
      <c r="A245" s="43" t="s">
        <v>369</v>
      </c>
      <c r="B245" s="44" t="s">
        <v>370</v>
      </c>
      <c r="C245" s="45" t="s">
        <v>251</v>
      </c>
      <c r="D245" s="46">
        <v>10</v>
      </c>
      <c r="E245" s="47"/>
      <c r="F245" s="48"/>
      <c r="J245" s="50"/>
    </row>
    <row r="246" spans="1:10" s="49" customFormat="1" ht="42.75" x14ac:dyDescent="0.2">
      <c r="A246" s="43" t="s">
        <v>371</v>
      </c>
      <c r="B246" s="44" t="s">
        <v>372</v>
      </c>
      <c r="C246" s="45" t="s">
        <v>251</v>
      </c>
      <c r="D246" s="46">
        <v>4</v>
      </c>
      <c r="E246" s="47"/>
      <c r="F246" s="48"/>
      <c r="J246" s="50"/>
    </row>
    <row r="247" spans="1:10" s="49" customFormat="1" ht="57" x14ac:dyDescent="0.2">
      <c r="A247" s="43" t="s">
        <v>373</v>
      </c>
      <c r="B247" s="44" t="s">
        <v>374</v>
      </c>
      <c r="C247" s="45" t="s">
        <v>251</v>
      </c>
      <c r="D247" s="46">
        <v>4</v>
      </c>
      <c r="E247" s="47"/>
      <c r="F247" s="48"/>
      <c r="J247" s="50"/>
    </row>
    <row r="248" spans="1:10" s="49" customFormat="1" ht="42.75" x14ac:dyDescent="0.2">
      <c r="A248" s="43" t="s">
        <v>375</v>
      </c>
      <c r="B248" s="44" t="s">
        <v>376</v>
      </c>
      <c r="C248" s="45" t="s">
        <v>251</v>
      </c>
      <c r="D248" s="46">
        <v>9</v>
      </c>
      <c r="E248" s="47"/>
      <c r="F248" s="48"/>
      <c r="J248" s="50"/>
    </row>
    <row r="249" spans="1:10" s="49" customFormat="1" ht="42.75" x14ac:dyDescent="0.2">
      <c r="A249" s="43" t="s">
        <v>377</v>
      </c>
      <c r="B249" s="44" t="s">
        <v>378</v>
      </c>
      <c r="C249" s="45" t="s">
        <v>251</v>
      </c>
      <c r="D249" s="46">
        <v>9</v>
      </c>
      <c r="E249" s="47"/>
      <c r="F249" s="48"/>
      <c r="J249" s="50"/>
    </row>
    <row r="250" spans="1:10" s="49" customFormat="1" ht="99.75" x14ac:dyDescent="0.2">
      <c r="A250" s="43" t="s">
        <v>379</v>
      </c>
      <c r="B250" s="44" t="s">
        <v>380</v>
      </c>
      <c r="C250" s="45" t="s">
        <v>37</v>
      </c>
      <c r="D250" s="46">
        <v>4</v>
      </c>
      <c r="E250" s="47"/>
      <c r="F250" s="48"/>
      <c r="J250" s="50"/>
    </row>
    <row r="251" spans="1:10" s="49" customFormat="1" ht="57" x14ac:dyDescent="0.2">
      <c r="A251" s="43" t="s">
        <v>381</v>
      </c>
      <c r="B251" s="44" t="s">
        <v>382</v>
      </c>
      <c r="C251" s="45" t="s">
        <v>251</v>
      </c>
      <c r="D251" s="46">
        <v>8</v>
      </c>
      <c r="E251" s="47"/>
      <c r="F251" s="48"/>
      <c r="J251" s="50"/>
    </row>
    <row r="252" spans="1:10" s="49" customFormat="1" ht="42.75" x14ac:dyDescent="0.2">
      <c r="A252" s="43" t="s">
        <v>357</v>
      </c>
      <c r="B252" s="44" t="s">
        <v>358</v>
      </c>
      <c r="C252" s="45" t="s">
        <v>251</v>
      </c>
      <c r="D252" s="46">
        <v>5</v>
      </c>
      <c r="E252" s="47"/>
      <c r="F252" s="48"/>
      <c r="J252" s="50"/>
    </row>
    <row r="253" spans="1:10" s="49" customFormat="1" ht="42.75" x14ac:dyDescent="0.2">
      <c r="A253" s="43" t="s">
        <v>383</v>
      </c>
      <c r="B253" s="44" t="s">
        <v>384</v>
      </c>
      <c r="C253" s="45" t="s">
        <v>251</v>
      </c>
      <c r="D253" s="46">
        <v>8</v>
      </c>
      <c r="E253" s="47"/>
      <c r="F253" s="48"/>
      <c r="J253" s="50"/>
    </row>
    <row r="254" spans="1:10" s="49" customFormat="1" ht="57" x14ac:dyDescent="0.2">
      <c r="A254" s="43" t="s">
        <v>385</v>
      </c>
      <c r="B254" s="44" t="s">
        <v>386</v>
      </c>
      <c r="C254" s="45" t="s">
        <v>251</v>
      </c>
      <c r="D254" s="46">
        <v>8</v>
      </c>
      <c r="E254" s="47"/>
      <c r="F254" s="48"/>
      <c r="J254" s="50"/>
    </row>
    <row r="255" spans="1:10" s="49" customFormat="1" ht="71.25" x14ac:dyDescent="0.2">
      <c r="A255" s="43" t="s">
        <v>337</v>
      </c>
      <c r="B255" s="44" t="s">
        <v>338</v>
      </c>
      <c r="C255" s="45" t="s">
        <v>251</v>
      </c>
      <c r="D255" s="46">
        <v>8</v>
      </c>
      <c r="E255" s="47"/>
      <c r="F255" s="48"/>
      <c r="J255" s="50"/>
    </row>
    <row r="256" spans="1:10" s="49" customFormat="1" ht="28.5" x14ac:dyDescent="0.2">
      <c r="A256" s="43" t="s">
        <v>387</v>
      </c>
      <c r="B256" s="44" t="s">
        <v>388</v>
      </c>
      <c r="C256" s="45" t="s">
        <v>251</v>
      </c>
      <c r="D256" s="46">
        <v>10</v>
      </c>
      <c r="E256" s="47"/>
      <c r="F256" s="48"/>
      <c r="J256" s="50"/>
    </row>
    <row r="257" spans="1:10" s="49" customFormat="1" ht="86.25" thickBot="1" x14ac:dyDescent="0.25">
      <c r="A257" s="43" t="s">
        <v>389</v>
      </c>
      <c r="B257" s="44" t="s">
        <v>390</v>
      </c>
      <c r="C257" s="45" t="s">
        <v>18</v>
      </c>
      <c r="D257" s="46">
        <v>14</v>
      </c>
      <c r="E257" s="47"/>
      <c r="F257" s="48"/>
      <c r="J257" s="50"/>
    </row>
    <row r="258" spans="1:10" s="23" customFormat="1" ht="18.75" thickBot="1" x14ac:dyDescent="0.3">
      <c r="A258" s="29" t="s">
        <v>391</v>
      </c>
      <c r="B258" s="30" t="s">
        <v>392</v>
      </c>
      <c r="C258" s="30"/>
      <c r="D258" s="31"/>
      <c r="E258" s="32"/>
      <c r="F258" s="57">
        <f>+F259+F268</f>
        <v>0</v>
      </c>
    </row>
    <row r="259" spans="1:10" s="23" customFormat="1" ht="20.25" thickBot="1" x14ac:dyDescent="0.35">
      <c r="A259" s="34" t="s">
        <v>393</v>
      </c>
      <c r="B259" s="97" t="s">
        <v>394</v>
      </c>
      <c r="C259" s="97"/>
      <c r="D259" s="97"/>
      <c r="E259" s="97"/>
      <c r="F259" s="35">
        <f>+F260+F261+F262+F263+F264+F265+F266+F267</f>
        <v>0</v>
      </c>
    </row>
    <row r="260" spans="1:10" s="49" customFormat="1" ht="57" x14ac:dyDescent="0.2">
      <c r="A260" s="43" t="s">
        <v>395</v>
      </c>
      <c r="B260" s="44" t="s">
        <v>396</v>
      </c>
      <c r="C260" s="45" t="s">
        <v>251</v>
      </c>
      <c r="D260" s="46">
        <v>2</v>
      </c>
      <c r="E260" s="47"/>
      <c r="F260" s="48"/>
      <c r="J260" s="50"/>
    </row>
    <row r="261" spans="1:10" s="49" customFormat="1" ht="71.25" x14ac:dyDescent="0.2">
      <c r="A261" s="43" t="s">
        <v>397</v>
      </c>
      <c r="B261" s="44" t="s">
        <v>398</v>
      </c>
      <c r="C261" s="45" t="s">
        <v>251</v>
      </c>
      <c r="D261" s="46">
        <v>22</v>
      </c>
      <c r="E261" s="47"/>
      <c r="F261" s="48"/>
      <c r="J261" s="50"/>
    </row>
    <row r="262" spans="1:10" s="49" customFormat="1" ht="42.75" x14ac:dyDescent="0.2">
      <c r="A262" s="43" t="s">
        <v>399</v>
      </c>
      <c r="B262" s="44" t="s">
        <v>400</v>
      </c>
      <c r="C262" s="45" t="s">
        <v>37</v>
      </c>
      <c r="D262" s="46">
        <v>72</v>
      </c>
      <c r="E262" s="47"/>
      <c r="F262" s="48"/>
      <c r="J262" s="50"/>
    </row>
    <row r="263" spans="1:10" s="49" customFormat="1" ht="42.75" x14ac:dyDescent="0.2">
      <c r="A263" s="43" t="s">
        <v>401</v>
      </c>
      <c r="B263" s="44" t="s">
        <v>402</v>
      </c>
      <c r="C263" s="45" t="s">
        <v>37</v>
      </c>
      <c r="D263" s="46">
        <v>12</v>
      </c>
      <c r="E263" s="47"/>
      <c r="F263" s="48"/>
      <c r="J263" s="50"/>
    </row>
    <row r="264" spans="1:10" s="49" customFormat="1" ht="42.75" x14ac:dyDescent="0.2">
      <c r="A264" s="43" t="s">
        <v>403</v>
      </c>
      <c r="B264" s="44" t="s">
        <v>404</v>
      </c>
      <c r="C264" s="45" t="s">
        <v>37</v>
      </c>
      <c r="D264" s="46">
        <v>5</v>
      </c>
      <c r="E264" s="47"/>
      <c r="F264" s="48"/>
      <c r="J264" s="50"/>
    </row>
    <row r="265" spans="1:10" s="49" customFormat="1" ht="42.75" x14ac:dyDescent="0.2">
      <c r="A265" s="43" t="s">
        <v>405</v>
      </c>
      <c r="B265" s="44" t="s">
        <v>406</v>
      </c>
      <c r="C265" s="45" t="s">
        <v>37</v>
      </c>
      <c r="D265" s="46">
        <v>34</v>
      </c>
      <c r="E265" s="47"/>
      <c r="F265" s="48"/>
      <c r="J265" s="50"/>
    </row>
    <row r="266" spans="1:10" s="49" customFormat="1" ht="42.75" x14ac:dyDescent="0.2">
      <c r="A266" s="43" t="s">
        <v>407</v>
      </c>
      <c r="B266" s="44" t="s">
        <v>408</v>
      </c>
      <c r="C266" s="45" t="s">
        <v>37</v>
      </c>
      <c r="D266" s="46">
        <v>7</v>
      </c>
      <c r="E266" s="47"/>
      <c r="F266" s="48"/>
      <c r="J266" s="50"/>
    </row>
    <row r="267" spans="1:10" s="49" customFormat="1" ht="57.75" thickBot="1" x14ac:dyDescent="0.25">
      <c r="A267" s="43" t="s">
        <v>409</v>
      </c>
      <c r="B267" s="44" t="s">
        <v>410</v>
      </c>
      <c r="C267" s="45" t="s">
        <v>37</v>
      </c>
      <c r="D267" s="46">
        <v>34</v>
      </c>
      <c r="E267" s="47"/>
      <c r="F267" s="48"/>
      <c r="J267" s="50"/>
    </row>
    <row r="268" spans="1:10" s="49" customFormat="1" ht="20.25" thickBot="1" x14ac:dyDescent="0.35">
      <c r="A268" s="34" t="s">
        <v>411</v>
      </c>
      <c r="B268" s="97" t="s">
        <v>412</v>
      </c>
      <c r="C268" s="97"/>
      <c r="D268" s="97"/>
      <c r="E268" s="97"/>
      <c r="F268" s="35">
        <f>+F269+F270+F271+F272+F273+F274</f>
        <v>0</v>
      </c>
      <c r="J268" s="50"/>
    </row>
    <row r="269" spans="1:10" s="49" customFormat="1" ht="71.25" x14ac:dyDescent="0.2">
      <c r="A269" s="43" t="s">
        <v>413</v>
      </c>
      <c r="B269" s="44" t="s">
        <v>414</v>
      </c>
      <c r="C269" s="45" t="s">
        <v>37</v>
      </c>
      <c r="D269" s="46">
        <v>2</v>
      </c>
      <c r="E269" s="47"/>
      <c r="F269" s="48"/>
      <c r="J269" s="50"/>
    </row>
    <row r="270" spans="1:10" s="49" customFormat="1" ht="71.25" x14ac:dyDescent="0.2">
      <c r="A270" s="43" t="s">
        <v>415</v>
      </c>
      <c r="B270" s="44" t="s">
        <v>416</v>
      </c>
      <c r="C270" s="45" t="s">
        <v>37</v>
      </c>
      <c r="D270" s="46">
        <v>43</v>
      </c>
      <c r="E270" s="47"/>
      <c r="F270" s="48"/>
      <c r="J270" s="50"/>
    </row>
    <row r="271" spans="1:10" s="49" customFormat="1" ht="71.25" x14ac:dyDescent="0.2">
      <c r="A271" s="43" t="s">
        <v>417</v>
      </c>
      <c r="B271" s="44" t="s">
        <v>418</v>
      </c>
      <c r="C271" s="45" t="s">
        <v>37</v>
      </c>
      <c r="D271" s="46">
        <v>4</v>
      </c>
      <c r="E271" s="47"/>
      <c r="F271" s="48"/>
      <c r="J271" s="50"/>
    </row>
    <row r="272" spans="1:10" s="49" customFormat="1" ht="71.25" x14ac:dyDescent="0.2">
      <c r="A272" s="43" t="s">
        <v>419</v>
      </c>
      <c r="B272" s="44" t="s">
        <v>418</v>
      </c>
      <c r="C272" s="45" t="s">
        <v>37</v>
      </c>
      <c r="D272" s="46">
        <v>6</v>
      </c>
      <c r="E272" s="47"/>
      <c r="F272" s="48"/>
      <c r="J272" s="50"/>
    </row>
    <row r="273" spans="1:10" s="49" customFormat="1" ht="71.25" x14ac:dyDescent="0.2">
      <c r="A273" s="43" t="s">
        <v>420</v>
      </c>
      <c r="B273" s="44" t="s">
        <v>421</v>
      </c>
      <c r="C273" s="45" t="s">
        <v>37</v>
      </c>
      <c r="D273" s="46">
        <v>3</v>
      </c>
      <c r="E273" s="47"/>
      <c r="F273" s="48"/>
      <c r="J273" s="50"/>
    </row>
    <row r="274" spans="1:10" s="49" customFormat="1" ht="57.75" thickBot="1" x14ac:dyDescent="0.25">
      <c r="A274" s="43" t="s">
        <v>422</v>
      </c>
      <c r="B274" s="44" t="s">
        <v>423</v>
      </c>
      <c r="C274" s="45" t="s">
        <v>37</v>
      </c>
      <c r="D274" s="46">
        <v>6</v>
      </c>
      <c r="E274" s="47"/>
      <c r="F274" s="48"/>
      <c r="J274" s="50"/>
    </row>
    <row r="275" spans="1:10" s="49" customFormat="1" ht="18.75" thickBot="1" x14ac:dyDescent="0.3">
      <c r="A275" s="59" t="s">
        <v>424</v>
      </c>
      <c r="B275" s="60" t="s">
        <v>425</v>
      </c>
      <c r="C275" s="25"/>
      <c r="D275" s="26"/>
      <c r="E275" s="27"/>
      <c r="F275" s="89">
        <f>+F276+F277+F278+F279+F280+F281+F282+F283+F284+F285+F286+F287+F288+F289+F290+F291+F292+F293+F294+F295+F296+F297+F298+F299+F300+F301+F302+F303+F304+F305+F306+F307+F308+F309+F310+F311+F312+F313+F314+F315+F316+F317</f>
        <v>0</v>
      </c>
      <c r="H275" s="50"/>
      <c r="J275" s="50"/>
    </row>
    <row r="276" spans="1:10" s="49" customFormat="1" ht="228" x14ac:dyDescent="0.2">
      <c r="A276" s="61" t="s">
        <v>389</v>
      </c>
      <c r="B276" s="62" t="s">
        <v>426</v>
      </c>
      <c r="C276" s="63" t="s">
        <v>37</v>
      </c>
      <c r="D276" s="64">
        <v>1</v>
      </c>
      <c r="E276" s="63"/>
      <c r="F276" s="65"/>
      <c r="J276" s="50"/>
    </row>
    <row r="277" spans="1:10" s="49" customFormat="1" ht="256.5" x14ac:dyDescent="0.2">
      <c r="A277" s="43" t="s">
        <v>427</v>
      </c>
      <c r="B277" s="44" t="s">
        <v>428</v>
      </c>
      <c r="C277" s="47" t="s">
        <v>37</v>
      </c>
      <c r="D277" s="66">
        <v>1</v>
      </c>
      <c r="E277" s="47"/>
      <c r="F277" s="48"/>
      <c r="J277" s="50"/>
    </row>
    <row r="278" spans="1:10" s="49" customFormat="1" ht="228" x14ac:dyDescent="0.2">
      <c r="A278" s="43" t="s">
        <v>429</v>
      </c>
      <c r="B278" s="44" t="s">
        <v>430</v>
      </c>
      <c r="C278" s="45" t="s">
        <v>37</v>
      </c>
      <c r="D278" s="46">
        <v>1</v>
      </c>
      <c r="E278" s="47"/>
      <c r="F278" s="48"/>
      <c r="J278" s="50"/>
    </row>
    <row r="279" spans="1:10" s="49" customFormat="1" ht="199.5" x14ac:dyDescent="0.2">
      <c r="A279" s="43" t="s">
        <v>431</v>
      </c>
      <c r="B279" s="44" t="s">
        <v>432</v>
      </c>
      <c r="C279" s="45" t="s">
        <v>37</v>
      </c>
      <c r="D279" s="46">
        <v>1</v>
      </c>
      <c r="E279" s="47"/>
      <c r="F279" s="48"/>
      <c r="J279" s="50"/>
    </row>
    <row r="280" spans="1:10" s="49" customFormat="1" ht="199.5" x14ac:dyDescent="0.2">
      <c r="A280" s="43" t="s">
        <v>433</v>
      </c>
      <c r="B280" s="44" t="s">
        <v>434</v>
      </c>
      <c r="C280" s="47" t="s">
        <v>37</v>
      </c>
      <c r="D280" s="66">
        <v>1</v>
      </c>
      <c r="E280" s="47"/>
      <c r="F280" s="48"/>
      <c r="J280" s="50"/>
    </row>
    <row r="281" spans="1:10" s="49" customFormat="1" ht="409.5" x14ac:dyDescent="0.2">
      <c r="A281" s="43" t="s">
        <v>435</v>
      </c>
      <c r="B281" s="44" t="s">
        <v>436</v>
      </c>
      <c r="C281" s="47" t="s">
        <v>37</v>
      </c>
      <c r="D281" s="66">
        <v>1</v>
      </c>
      <c r="E281" s="47"/>
      <c r="F281" s="48"/>
      <c r="J281" s="50"/>
    </row>
    <row r="282" spans="1:10" s="49" customFormat="1" ht="409.5" x14ac:dyDescent="0.2">
      <c r="A282" s="43" t="s">
        <v>437</v>
      </c>
      <c r="B282" s="44" t="s">
        <v>438</v>
      </c>
      <c r="C282" s="45" t="s">
        <v>37</v>
      </c>
      <c r="D282" s="46">
        <v>1</v>
      </c>
      <c r="E282" s="47"/>
      <c r="F282" s="48"/>
      <c r="J282" s="50"/>
    </row>
    <row r="283" spans="1:10" s="49" customFormat="1" ht="99.75" x14ac:dyDescent="0.2">
      <c r="A283" s="43" t="s">
        <v>439</v>
      </c>
      <c r="B283" s="44" t="s">
        <v>440</v>
      </c>
      <c r="C283" s="45" t="s">
        <v>37</v>
      </c>
      <c r="D283" s="46">
        <v>1</v>
      </c>
      <c r="E283" s="47"/>
      <c r="F283" s="48"/>
      <c r="J283" s="50"/>
    </row>
    <row r="284" spans="1:10" s="49" customFormat="1" ht="99.75" x14ac:dyDescent="0.2">
      <c r="A284" s="43" t="s">
        <v>441</v>
      </c>
      <c r="B284" s="44" t="s">
        <v>442</v>
      </c>
      <c r="C284" s="47" t="s">
        <v>37</v>
      </c>
      <c r="D284" s="66">
        <v>1</v>
      </c>
      <c r="E284" s="47"/>
      <c r="F284" s="48"/>
      <c r="J284" s="50"/>
    </row>
    <row r="285" spans="1:10" s="49" customFormat="1" ht="99.75" x14ac:dyDescent="0.2">
      <c r="A285" s="43" t="s">
        <v>443</v>
      </c>
      <c r="B285" s="44" t="s">
        <v>444</v>
      </c>
      <c r="C285" s="47" t="s">
        <v>37</v>
      </c>
      <c r="D285" s="66">
        <v>1</v>
      </c>
      <c r="E285" s="47"/>
      <c r="F285" s="48"/>
      <c r="J285" s="50"/>
    </row>
    <row r="286" spans="1:10" s="49" customFormat="1" ht="409.5" x14ac:dyDescent="0.2">
      <c r="A286" s="43" t="s">
        <v>445</v>
      </c>
      <c r="B286" s="44" t="s">
        <v>446</v>
      </c>
      <c r="C286" s="45" t="s">
        <v>37</v>
      </c>
      <c r="D286" s="46">
        <v>1</v>
      </c>
      <c r="E286" s="47"/>
      <c r="F286" s="48"/>
      <c r="J286" s="50"/>
    </row>
    <row r="287" spans="1:10" s="49" customFormat="1" ht="409.5" x14ac:dyDescent="0.2">
      <c r="A287" s="43" t="s">
        <v>447</v>
      </c>
      <c r="B287" s="44" t="s">
        <v>448</v>
      </c>
      <c r="C287" s="47" t="s">
        <v>37</v>
      </c>
      <c r="D287" s="66">
        <v>1</v>
      </c>
      <c r="E287" s="47"/>
      <c r="F287" s="48"/>
      <c r="J287" s="50"/>
    </row>
    <row r="288" spans="1:10" s="49" customFormat="1" ht="199.5" x14ac:dyDescent="0.2">
      <c r="A288" s="43" t="s">
        <v>449</v>
      </c>
      <c r="B288" s="44" t="s">
        <v>450</v>
      </c>
      <c r="C288" s="45" t="s">
        <v>37</v>
      </c>
      <c r="D288" s="46">
        <v>1</v>
      </c>
      <c r="E288" s="47"/>
      <c r="F288" s="48"/>
      <c r="J288" s="50"/>
    </row>
    <row r="289" spans="1:10" s="49" customFormat="1" ht="28.5" x14ac:dyDescent="0.2">
      <c r="A289" s="43" t="s">
        <v>451</v>
      </c>
      <c r="B289" s="44" t="s">
        <v>452</v>
      </c>
      <c r="C289" s="47" t="s">
        <v>37</v>
      </c>
      <c r="D289" s="66">
        <v>1</v>
      </c>
      <c r="E289" s="47"/>
      <c r="F289" s="48"/>
      <c r="J289" s="50"/>
    </row>
    <row r="290" spans="1:10" s="49" customFormat="1" ht="28.5" x14ac:dyDescent="0.2">
      <c r="A290" s="43" t="s">
        <v>453</v>
      </c>
      <c r="B290" s="44" t="s">
        <v>454</v>
      </c>
      <c r="C290" s="45" t="s">
        <v>42</v>
      </c>
      <c r="D290" s="46">
        <v>25</v>
      </c>
      <c r="E290" s="47"/>
      <c r="F290" s="48"/>
      <c r="J290" s="50"/>
    </row>
    <row r="291" spans="1:10" s="49" customFormat="1" ht="14.25" x14ac:dyDescent="0.2">
      <c r="A291" s="43" t="s">
        <v>455</v>
      </c>
      <c r="B291" s="44" t="s">
        <v>456</v>
      </c>
      <c r="C291" s="47" t="s">
        <v>37</v>
      </c>
      <c r="D291" s="66">
        <v>4</v>
      </c>
      <c r="E291" s="47"/>
      <c r="F291" s="48"/>
      <c r="J291" s="50"/>
    </row>
    <row r="292" spans="1:10" s="49" customFormat="1" ht="14.25" x14ac:dyDescent="0.2">
      <c r="A292" s="43" t="s">
        <v>457</v>
      </c>
      <c r="B292" s="44" t="s">
        <v>458</v>
      </c>
      <c r="C292" s="47" t="s">
        <v>37</v>
      </c>
      <c r="D292" s="66">
        <v>41</v>
      </c>
      <c r="E292" s="47"/>
      <c r="F292" s="48"/>
      <c r="J292" s="50"/>
    </row>
    <row r="293" spans="1:10" s="49" customFormat="1" ht="42.75" x14ac:dyDescent="0.2">
      <c r="A293" s="43" t="s">
        <v>459</v>
      </c>
      <c r="B293" s="44" t="s">
        <v>460</v>
      </c>
      <c r="C293" s="45" t="s">
        <v>37</v>
      </c>
      <c r="D293" s="46">
        <v>21</v>
      </c>
      <c r="E293" s="47"/>
      <c r="F293" s="48"/>
      <c r="J293" s="50"/>
    </row>
    <row r="294" spans="1:10" s="49" customFormat="1" ht="28.5" x14ac:dyDescent="0.2">
      <c r="A294" s="43" t="s">
        <v>461</v>
      </c>
      <c r="B294" s="44" t="s">
        <v>462</v>
      </c>
      <c r="C294" s="47" t="s">
        <v>37</v>
      </c>
      <c r="D294" s="66">
        <v>1</v>
      </c>
      <c r="E294" s="47"/>
      <c r="F294" s="48"/>
      <c r="J294" s="50"/>
    </row>
    <row r="295" spans="1:10" s="49" customFormat="1" ht="42.75" x14ac:dyDescent="0.2">
      <c r="A295" s="43" t="s">
        <v>463</v>
      </c>
      <c r="B295" s="44" t="s">
        <v>464</v>
      </c>
      <c r="C295" s="45" t="s">
        <v>42</v>
      </c>
      <c r="D295" s="46">
        <v>4</v>
      </c>
      <c r="E295" s="47"/>
      <c r="F295" s="48"/>
      <c r="J295" s="50"/>
    </row>
    <row r="296" spans="1:10" s="49" customFormat="1" ht="28.5" x14ac:dyDescent="0.2">
      <c r="A296" s="43" t="s">
        <v>465</v>
      </c>
      <c r="B296" s="44" t="s">
        <v>466</v>
      </c>
      <c r="C296" s="45" t="s">
        <v>37</v>
      </c>
      <c r="D296" s="46">
        <v>1</v>
      </c>
      <c r="E296" s="47"/>
      <c r="F296" s="48"/>
      <c r="J296" s="50"/>
    </row>
    <row r="297" spans="1:10" s="49" customFormat="1" ht="71.25" x14ac:dyDescent="0.2">
      <c r="A297" s="43" t="s">
        <v>467</v>
      </c>
      <c r="B297" s="44" t="s">
        <v>468</v>
      </c>
      <c r="C297" s="45" t="s">
        <v>42</v>
      </c>
      <c r="D297" s="46">
        <v>75</v>
      </c>
      <c r="E297" s="47"/>
      <c r="F297" s="48"/>
      <c r="J297" s="50"/>
    </row>
    <row r="298" spans="1:10" s="49" customFormat="1" ht="71.25" x14ac:dyDescent="0.2">
      <c r="A298" s="43" t="s">
        <v>469</v>
      </c>
      <c r="B298" s="44" t="s">
        <v>470</v>
      </c>
      <c r="C298" s="45" t="s">
        <v>471</v>
      </c>
      <c r="D298" s="46">
        <v>131</v>
      </c>
      <c r="E298" s="47"/>
      <c r="F298" s="48"/>
      <c r="J298" s="50"/>
    </row>
    <row r="299" spans="1:10" s="49" customFormat="1" ht="71.25" x14ac:dyDescent="0.2">
      <c r="A299" s="43" t="s">
        <v>472</v>
      </c>
      <c r="B299" s="44" t="s">
        <v>473</v>
      </c>
      <c r="C299" s="45" t="s">
        <v>474</v>
      </c>
      <c r="D299" s="46">
        <v>3</v>
      </c>
      <c r="E299" s="47"/>
      <c r="F299" s="48"/>
      <c r="J299" s="50"/>
    </row>
    <row r="300" spans="1:10" s="49" customFormat="1" ht="42.75" x14ac:dyDescent="0.2">
      <c r="A300" s="43">
        <v>6.0446</v>
      </c>
      <c r="B300" s="44" t="s">
        <v>475</v>
      </c>
      <c r="C300" s="45" t="s">
        <v>42</v>
      </c>
      <c r="D300" s="46">
        <v>8</v>
      </c>
      <c r="E300" s="47"/>
      <c r="F300" s="48"/>
      <c r="J300" s="50"/>
    </row>
    <row r="301" spans="1:10" s="49" customFormat="1" ht="42.75" x14ac:dyDescent="0.2">
      <c r="A301" s="43">
        <v>6.0446999999999997</v>
      </c>
      <c r="B301" s="44" t="s">
        <v>476</v>
      </c>
      <c r="C301" s="45" t="s">
        <v>42</v>
      </c>
      <c r="D301" s="46">
        <v>8</v>
      </c>
      <c r="E301" s="47"/>
      <c r="F301" s="48"/>
      <c r="J301" s="50"/>
    </row>
    <row r="302" spans="1:10" s="49" customFormat="1" ht="28.5" x14ac:dyDescent="0.2">
      <c r="A302" s="43" t="s">
        <v>477</v>
      </c>
      <c r="B302" s="44" t="s">
        <v>478</v>
      </c>
      <c r="C302" s="45" t="s">
        <v>42</v>
      </c>
      <c r="D302" s="46">
        <v>1822</v>
      </c>
      <c r="E302" s="47"/>
      <c r="F302" s="48"/>
      <c r="J302" s="50"/>
    </row>
    <row r="303" spans="1:10" s="49" customFormat="1" ht="42.75" x14ac:dyDescent="0.2">
      <c r="A303" s="43" t="s">
        <v>479</v>
      </c>
      <c r="B303" s="44" t="s">
        <v>480</v>
      </c>
      <c r="C303" s="45" t="s">
        <v>42</v>
      </c>
      <c r="D303" s="46">
        <v>145</v>
      </c>
      <c r="E303" s="47"/>
      <c r="F303" s="48"/>
      <c r="J303" s="50"/>
    </row>
    <row r="304" spans="1:10" s="49" customFormat="1" ht="42.75" x14ac:dyDescent="0.2">
      <c r="A304" s="43" t="s">
        <v>481</v>
      </c>
      <c r="B304" s="44" t="s">
        <v>482</v>
      </c>
      <c r="C304" s="45" t="s">
        <v>42</v>
      </c>
      <c r="D304" s="46">
        <v>45</v>
      </c>
      <c r="E304" s="47"/>
      <c r="F304" s="48"/>
      <c r="J304" s="50"/>
    </row>
    <row r="305" spans="1:10" s="49" customFormat="1" ht="42.75" x14ac:dyDescent="0.2">
      <c r="A305" s="43" t="s">
        <v>483</v>
      </c>
      <c r="B305" s="44" t="s">
        <v>484</v>
      </c>
      <c r="C305" s="45" t="s">
        <v>37</v>
      </c>
      <c r="D305" s="46">
        <v>40</v>
      </c>
      <c r="E305" s="47"/>
      <c r="F305" s="48"/>
      <c r="J305" s="50"/>
    </row>
    <row r="306" spans="1:10" s="49" customFormat="1" ht="71.25" x14ac:dyDescent="0.2">
      <c r="A306" s="43" t="s">
        <v>485</v>
      </c>
      <c r="B306" s="44" t="s">
        <v>486</v>
      </c>
      <c r="C306" s="45" t="s">
        <v>37</v>
      </c>
      <c r="D306" s="46">
        <v>2</v>
      </c>
      <c r="E306" s="47"/>
      <c r="F306" s="48"/>
      <c r="J306" s="50"/>
    </row>
    <row r="307" spans="1:10" s="49" customFormat="1" ht="42.75" x14ac:dyDescent="0.2">
      <c r="A307" s="43" t="s">
        <v>487</v>
      </c>
      <c r="B307" s="44" t="s">
        <v>488</v>
      </c>
      <c r="C307" s="45" t="s">
        <v>37</v>
      </c>
      <c r="D307" s="46">
        <v>2</v>
      </c>
      <c r="E307" s="47"/>
      <c r="F307" s="48"/>
      <c r="J307" s="50"/>
    </row>
    <row r="308" spans="1:10" s="49" customFormat="1" ht="42.75" x14ac:dyDescent="0.2">
      <c r="A308" s="43" t="s">
        <v>489</v>
      </c>
      <c r="B308" s="44" t="s">
        <v>490</v>
      </c>
      <c r="C308" s="45" t="s">
        <v>37</v>
      </c>
      <c r="D308" s="46">
        <v>1</v>
      </c>
      <c r="E308" s="47"/>
      <c r="F308" s="48"/>
      <c r="J308" s="50"/>
    </row>
    <row r="309" spans="1:10" s="49" customFormat="1" ht="57" x14ac:dyDescent="0.2">
      <c r="A309" s="43" t="s">
        <v>491</v>
      </c>
      <c r="B309" s="44" t="s">
        <v>492</v>
      </c>
      <c r="C309" s="45" t="s">
        <v>37</v>
      </c>
      <c r="D309" s="46">
        <v>2</v>
      </c>
      <c r="E309" s="47"/>
      <c r="F309" s="48"/>
      <c r="J309" s="50"/>
    </row>
    <row r="310" spans="1:10" s="49" customFormat="1" ht="57" x14ac:dyDescent="0.2">
      <c r="A310" s="43" t="s">
        <v>493</v>
      </c>
      <c r="B310" s="44" t="s">
        <v>494</v>
      </c>
      <c r="C310" s="45" t="s">
        <v>37</v>
      </c>
      <c r="D310" s="46">
        <v>1</v>
      </c>
      <c r="E310" s="47"/>
      <c r="F310" s="48"/>
      <c r="J310" s="50"/>
    </row>
    <row r="311" spans="1:10" s="49" customFormat="1" ht="57" x14ac:dyDescent="0.2">
      <c r="A311" s="43" t="s">
        <v>495</v>
      </c>
      <c r="B311" s="44" t="s">
        <v>496</v>
      </c>
      <c r="C311" s="45" t="s">
        <v>37</v>
      </c>
      <c r="D311" s="46">
        <v>13</v>
      </c>
      <c r="E311" s="47"/>
      <c r="F311" s="48"/>
      <c r="J311" s="50"/>
    </row>
    <row r="312" spans="1:10" s="49" customFormat="1" ht="57" x14ac:dyDescent="0.2">
      <c r="A312" s="43" t="s">
        <v>497</v>
      </c>
      <c r="B312" s="44" t="s">
        <v>498</v>
      </c>
      <c r="C312" s="45" t="s">
        <v>37</v>
      </c>
      <c r="D312" s="46">
        <v>1</v>
      </c>
      <c r="E312" s="47"/>
      <c r="F312" s="48"/>
      <c r="J312" s="50"/>
    </row>
    <row r="313" spans="1:10" s="49" customFormat="1" ht="42.75" x14ac:dyDescent="0.2">
      <c r="A313" s="43" t="s">
        <v>499</v>
      </c>
      <c r="B313" s="44" t="s">
        <v>500</v>
      </c>
      <c r="C313" s="45" t="s">
        <v>37</v>
      </c>
      <c r="D313" s="46">
        <v>15</v>
      </c>
      <c r="E313" s="47"/>
      <c r="F313" s="48"/>
      <c r="J313" s="50"/>
    </row>
    <row r="314" spans="1:10" s="49" customFormat="1" ht="57" x14ac:dyDescent="0.2">
      <c r="A314" s="43" t="s">
        <v>501</v>
      </c>
      <c r="B314" s="44" t="s">
        <v>502</v>
      </c>
      <c r="C314" s="45" t="s">
        <v>37</v>
      </c>
      <c r="D314" s="46">
        <v>1</v>
      </c>
      <c r="E314" s="47"/>
      <c r="F314" s="48"/>
      <c r="J314" s="50"/>
    </row>
    <row r="315" spans="1:10" s="49" customFormat="1" ht="409.5" x14ac:dyDescent="0.2">
      <c r="A315" s="43" t="s">
        <v>503</v>
      </c>
      <c r="B315" s="44" t="s">
        <v>504</v>
      </c>
      <c r="C315" s="45" t="s">
        <v>37</v>
      </c>
      <c r="D315" s="46">
        <v>2</v>
      </c>
      <c r="E315" s="47"/>
      <c r="F315" s="48"/>
      <c r="J315" s="50"/>
    </row>
    <row r="316" spans="1:10" s="49" customFormat="1" ht="409.5" x14ac:dyDescent="0.2">
      <c r="A316" s="43" t="s">
        <v>505</v>
      </c>
      <c r="B316" s="44" t="s">
        <v>506</v>
      </c>
      <c r="C316" s="45" t="s">
        <v>37</v>
      </c>
      <c r="D316" s="46">
        <v>9</v>
      </c>
      <c r="E316" s="47"/>
      <c r="F316" s="48"/>
      <c r="J316" s="50"/>
    </row>
    <row r="317" spans="1:10" s="49" customFormat="1" ht="243" thickBot="1" x14ac:dyDescent="0.25">
      <c r="A317" s="43" t="s">
        <v>507</v>
      </c>
      <c r="B317" s="44" t="s">
        <v>508</v>
      </c>
      <c r="C317" s="45" t="s">
        <v>37</v>
      </c>
      <c r="D317" s="46">
        <v>1</v>
      </c>
      <c r="E317" s="47"/>
      <c r="F317" s="48"/>
      <c r="J317" s="50"/>
    </row>
    <row r="318" spans="1:10" s="49" customFormat="1" ht="18.75" thickBot="1" x14ac:dyDescent="0.3">
      <c r="A318" s="29" t="s">
        <v>509</v>
      </c>
      <c r="B318" s="30" t="s">
        <v>510</v>
      </c>
      <c r="C318" s="30"/>
      <c r="D318" s="31"/>
      <c r="E318" s="32"/>
      <c r="F318" s="57">
        <f>+F319+F324+F328</f>
        <v>0</v>
      </c>
      <c r="J318" s="50"/>
    </row>
    <row r="319" spans="1:10" s="49" customFormat="1" ht="20.25" thickBot="1" x14ac:dyDescent="0.35">
      <c r="A319" s="34" t="s">
        <v>511</v>
      </c>
      <c r="B319" s="97" t="s">
        <v>512</v>
      </c>
      <c r="C319" s="97"/>
      <c r="D319" s="97"/>
      <c r="E319" s="97"/>
      <c r="F319" s="35">
        <f>+F320+F321+F322+F323</f>
        <v>0</v>
      </c>
      <c r="J319" s="50"/>
    </row>
    <row r="320" spans="1:10" s="49" customFormat="1" ht="71.25" x14ac:dyDescent="0.2">
      <c r="A320" s="43" t="s">
        <v>513</v>
      </c>
      <c r="B320" s="44" t="s">
        <v>514</v>
      </c>
      <c r="C320" s="45" t="s">
        <v>18</v>
      </c>
      <c r="D320" s="46">
        <v>1916</v>
      </c>
      <c r="E320" s="47"/>
      <c r="F320" s="48"/>
      <c r="J320" s="50"/>
    </row>
    <row r="321" spans="1:10" s="49" customFormat="1" ht="128.25" x14ac:dyDescent="0.2">
      <c r="A321" s="43" t="s">
        <v>81</v>
      </c>
      <c r="B321" s="44" t="s">
        <v>82</v>
      </c>
      <c r="C321" s="45" t="s">
        <v>18</v>
      </c>
      <c r="D321" s="46">
        <v>1916</v>
      </c>
      <c r="E321" s="47"/>
      <c r="F321" s="48"/>
      <c r="J321" s="50"/>
    </row>
    <row r="322" spans="1:10" s="49" customFormat="1" ht="57" x14ac:dyDescent="0.2">
      <c r="A322" s="43" t="s">
        <v>515</v>
      </c>
      <c r="B322" s="44" t="s">
        <v>516</v>
      </c>
      <c r="C322" s="45" t="s">
        <v>18</v>
      </c>
      <c r="D322" s="46">
        <v>142</v>
      </c>
      <c r="E322" s="47"/>
      <c r="F322" s="48"/>
      <c r="J322" s="50"/>
    </row>
    <row r="323" spans="1:10" s="49" customFormat="1" ht="57.75" thickBot="1" x14ac:dyDescent="0.25">
      <c r="A323" s="43" t="s">
        <v>517</v>
      </c>
      <c r="B323" s="44" t="s">
        <v>518</v>
      </c>
      <c r="C323" s="45" t="s">
        <v>18</v>
      </c>
      <c r="D323" s="46">
        <v>48</v>
      </c>
      <c r="E323" s="47"/>
      <c r="F323" s="48"/>
      <c r="J323" s="50"/>
    </row>
    <row r="324" spans="1:10" s="49" customFormat="1" ht="20.25" thickBot="1" x14ac:dyDescent="0.35">
      <c r="A324" s="34" t="s">
        <v>519</v>
      </c>
      <c r="B324" s="97" t="s">
        <v>520</v>
      </c>
      <c r="C324" s="97"/>
      <c r="D324" s="97"/>
      <c r="E324" s="97"/>
      <c r="F324" s="35">
        <f>+F325+F326+F327</f>
        <v>0</v>
      </c>
      <c r="J324" s="50"/>
    </row>
    <row r="325" spans="1:10" s="49" customFormat="1" ht="57" x14ac:dyDescent="0.2">
      <c r="A325" s="43" t="s">
        <v>521</v>
      </c>
      <c r="B325" s="44" t="s">
        <v>522</v>
      </c>
      <c r="C325" s="45" t="s">
        <v>18</v>
      </c>
      <c r="D325" s="46">
        <v>528</v>
      </c>
      <c r="E325" s="47"/>
      <c r="F325" s="48"/>
      <c r="J325" s="50"/>
    </row>
    <row r="326" spans="1:10" s="49" customFormat="1" ht="57" x14ac:dyDescent="0.2">
      <c r="A326" s="43" t="s">
        <v>523</v>
      </c>
      <c r="B326" s="44" t="s">
        <v>524</v>
      </c>
      <c r="C326" s="45" t="s">
        <v>18</v>
      </c>
      <c r="D326" s="46">
        <v>528</v>
      </c>
      <c r="E326" s="47"/>
      <c r="F326" s="48"/>
      <c r="J326" s="50"/>
    </row>
    <row r="327" spans="1:10" s="49" customFormat="1" ht="57.75" thickBot="1" x14ac:dyDescent="0.25">
      <c r="A327" s="43" t="s">
        <v>525</v>
      </c>
      <c r="B327" s="44" t="s">
        <v>526</v>
      </c>
      <c r="C327" s="45" t="s">
        <v>474</v>
      </c>
      <c r="D327" s="46">
        <v>748</v>
      </c>
      <c r="E327" s="47"/>
      <c r="F327" s="48"/>
      <c r="J327" s="50"/>
    </row>
    <row r="328" spans="1:10" s="49" customFormat="1" ht="20.25" thickBot="1" x14ac:dyDescent="0.35">
      <c r="A328" s="34" t="s">
        <v>527</v>
      </c>
      <c r="B328" s="97" t="s">
        <v>528</v>
      </c>
      <c r="C328" s="97"/>
      <c r="D328" s="97"/>
      <c r="E328" s="97"/>
      <c r="F328" s="35">
        <f>+F329+F330+F331</f>
        <v>0</v>
      </c>
      <c r="J328" s="50"/>
    </row>
    <row r="329" spans="1:10" s="49" customFormat="1" ht="71.25" x14ac:dyDescent="0.2">
      <c r="A329" s="43" t="s">
        <v>529</v>
      </c>
      <c r="B329" s="44" t="s">
        <v>530</v>
      </c>
      <c r="C329" s="45" t="s">
        <v>37</v>
      </c>
      <c r="D329" s="46">
        <v>7</v>
      </c>
      <c r="E329" s="47"/>
      <c r="F329" s="48"/>
      <c r="J329" s="50"/>
    </row>
    <row r="330" spans="1:10" s="49" customFormat="1" ht="42.75" x14ac:dyDescent="0.2">
      <c r="A330" s="43" t="s">
        <v>531</v>
      </c>
      <c r="B330" s="44" t="s">
        <v>532</v>
      </c>
      <c r="C330" s="45" t="s">
        <v>23</v>
      </c>
      <c r="D330" s="46">
        <v>40</v>
      </c>
      <c r="E330" s="47"/>
      <c r="F330" s="48"/>
      <c r="J330" s="50"/>
    </row>
    <row r="331" spans="1:10" s="49" customFormat="1" ht="43.5" thickBot="1" x14ac:dyDescent="0.25">
      <c r="A331" s="67" t="s">
        <v>533</v>
      </c>
      <c r="B331" s="68" t="s">
        <v>534</v>
      </c>
      <c r="C331" s="69" t="s">
        <v>23</v>
      </c>
      <c r="D331" s="70">
        <v>30</v>
      </c>
      <c r="E331" s="71"/>
      <c r="F331" s="55"/>
      <c r="J331" s="50"/>
    </row>
    <row r="332" spans="1:10" ht="17.25" customHeight="1" x14ac:dyDescent="0.25">
      <c r="A332" s="72"/>
      <c r="B332" s="73"/>
      <c r="C332" s="73"/>
      <c r="D332" s="74"/>
      <c r="E332" s="75" t="s">
        <v>535</v>
      </c>
      <c r="F332" s="76">
        <f>+F19+F85+F98+F119+F152+F210+F258+F275+F318</f>
        <v>0</v>
      </c>
      <c r="G332" s="77"/>
      <c r="I332" s="77"/>
    </row>
    <row r="333" spans="1:10" ht="17.25" customHeight="1" x14ac:dyDescent="0.25">
      <c r="A333" s="72"/>
      <c r="B333" s="73"/>
      <c r="C333" s="73"/>
      <c r="D333" s="74"/>
      <c r="E333" s="75" t="s">
        <v>536</v>
      </c>
      <c r="F333" s="76">
        <f>+F332*16%</f>
        <v>0</v>
      </c>
      <c r="G333" s="77"/>
      <c r="I333" s="77"/>
    </row>
    <row r="334" spans="1:10" ht="17.25" customHeight="1" x14ac:dyDescent="0.25">
      <c r="A334" s="72"/>
      <c r="B334" s="73"/>
      <c r="C334" s="73"/>
      <c r="D334" s="74"/>
      <c r="E334" s="75" t="s">
        <v>10</v>
      </c>
      <c r="F334" s="76">
        <f>+F332+F333</f>
        <v>0</v>
      </c>
      <c r="G334" s="77"/>
      <c r="H334" s="77"/>
      <c r="I334" s="77"/>
    </row>
    <row r="335" spans="1:10" ht="17.25" customHeight="1" x14ac:dyDescent="0.25">
      <c r="A335" s="72"/>
      <c r="B335" s="73"/>
      <c r="C335" s="73"/>
      <c r="D335" s="74"/>
      <c r="E335" s="75"/>
      <c r="F335" s="76"/>
      <c r="G335" s="77"/>
      <c r="I335" s="77"/>
    </row>
    <row r="336" spans="1:10" ht="17.25" customHeight="1" x14ac:dyDescent="0.2">
      <c r="A336" s="72"/>
      <c r="B336" s="73"/>
      <c r="C336" s="73"/>
      <c r="D336" s="74"/>
      <c r="E336" s="78"/>
    </row>
    <row r="337" spans="1:6" ht="21" customHeight="1" x14ac:dyDescent="0.2">
      <c r="A337" s="79"/>
      <c r="B337" s="80"/>
      <c r="C337" s="80"/>
      <c r="D337" s="81"/>
      <c r="E337" s="82"/>
    </row>
    <row r="338" spans="1:6" ht="15.75" thickBot="1" x14ac:dyDescent="0.25">
      <c r="A338" s="83"/>
      <c r="B338" s="84" t="s">
        <v>541</v>
      </c>
      <c r="C338" s="85"/>
      <c r="D338" s="81"/>
      <c r="E338" s="102">
        <v>45057</v>
      </c>
      <c r="F338" s="102"/>
    </row>
    <row r="339" spans="1:6" ht="12.75" x14ac:dyDescent="0.2">
      <c r="A339" s="86"/>
      <c r="B339" s="87" t="s">
        <v>537</v>
      </c>
      <c r="C339" s="87"/>
      <c r="D339" s="81"/>
      <c r="E339" s="13"/>
    </row>
    <row r="340" spans="1:6" ht="12.75" x14ac:dyDescent="0.2">
      <c r="A340" s="79"/>
      <c r="B340" s="80"/>
      <c r="C340" s="80"/>
      <c r="D340" s="81"/>
      <c r="E340" s="88"/>
    </row>
  </sheetData>
  <mergeCells count="40">
    <mergeCell ref="B319:E319"/>
    <mergeCell ref="B324:E324"/>
    <mergeCell ref="B328:E328"/>
    <mergeCell ref="E338:F338"/>
    <mergeCell ref="B202:E202"/>
    <mergeCell ref="B211:E211"/>
    <mergeCell ref="B233:E233"/>
    <mergeCell ref="B236:E236"/>
    <mergeCell ref="B259:E259"/>
    <mergeCell ref="B268:E268"/>
    <mergeCell ref="B177:E177"/>
    <mergeCell ref="B88:E88"/>
    <mergeCell ref="B93:E93"/>
    <mergeCell ref="B99:E99"/>
    <mergeCell ref="B102:E102"/>
    <mergeCell ref="B111:E111"/>
    <mergeCell ref="B117:E117"/>
    <mergeCell ref="B120:E120"/>
    <mergeCell ref="B128:E128"/>
    <mergeCell ref="B132:E132"/>
    <mergeCell ref="B144:E144"/>
    <mergeCell ref="B153:E153"/>
    <mergeCell ref="B86:E86"/>
    <mergeCell ref="A14:F14"/>
    <mergeCell ref="B17:E17"/>
    <mergeCell ref="B20:E20"/>
    <mergeCell ref="B24:E24"/>
    <mergeCell ref="B28:E28"/>
    <mergeCell ref="B38:E38"/>
    <mergeCell ref="B46:E46"/>
    <mergeCell ref="B60:E60"/>
    <mergeCell ref="B64:E64"/>
    <mergeCell ref="B74:E74"/>
    <mergeCell ref="B81:E81"/>
    <mergeCell ref="B12:F12"/>
    <mergeCell ref="A3:F3"/>
    <mergeCell ref="A4:F4"/>
    <mergeCell ref="A5:F5"/>
    <mergeCell ref="B7:E7"/>
    <mergeCell ref="B11:F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ML-042-2023</vt:lpstr>
      <vt:lpstr>Hoja2</vt:lpstr>
      <vt:lpstr>Hoja3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Rosa Maria Rosales Antunez</dc:creator>
  <cp:lastModifiedBy>Edgar Hurtado Bassocco</cp:lastModifiedBy>
  <dcterms:created xsi:type="dcterms:W3CDTF">2023-05-24T17:04:44Z</dcterms:created>
  <dcterms:modified xsi:type="dcterms:W3CDTF">2023-06-13T21:07:38Z</dcterms:modified>
</cp:coreProperties>
</file>